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activeTab="0"/>
  </bookViews>
  <sheets>
    <sheet name="DAMAN" sheetId="1" r:id="rId1"/>
    <sheet name="EX-DAMAN DEPOT" sheetId="2" r:id="rId2"/>
    <sheet name="SILVASSA" sheetId="3" r:id="rId3"/>
    <sheet name="BOISAR" sheetId="4" r:id="rId4"/>
    <sheet name="SOLAN" sheetId="5" r:id="rId5"/>
    <sheet name="NASHIK RSC" sheetId="6" r:id="rId6"/>
    <sheet name="EX-VASAI DEPOT" sheetId="7" r:id="rId7"/>
    <sheet name="T&amp;C" sheetId="8" r:id="rId8"/>
  </sheets>
  <definedNames>
    <definedName name="_xlnm.Print_Area" localSheetId="3">'BOISAR'!$A$1:$M$68</definedName>
    <definedName name="_xlnm.Print_Area" localSheetId="0">'DAMAN'!$A$1:$M$68</definedName>
    <definedName name="_xlnm.Print_Area" localSheetId="5">'NASHIK RSC'!$A$1:$H$90</definedName>
    <definedName name="_xlnm.Print_Area" localSheetId="2">'SILVASSA'!$A$1:$L$66</definedName>
    <definedName name="_xlnm.Print_Area" localSheetId="4">'SOLAN'!$A$1:$M$70</definedName>
  </definedNames>
  <calcPr fullCalcOnLoad="1"/>
</workbook>
</file>

<file path=xl/sharedStrings.xml><?xml version="1.0" encoding="utf-8"?>
<sst xmlns="http://schemas.openxmlformats.org/spreadsheetml/2006/main" count="1116" uniqueCount="186">
  <si>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</si>
  <si>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</si>
  <si>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</si>
  <si>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</si>
  <si>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</si>
  <si>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</si>
  <si>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</si>
  <si>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</si>
  <si>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</si>
  <si>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</si>
  <si>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</si>
  <si>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</si>
  <si>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</si>
  <si>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</si>
  <si>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</si>
  <si>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</si>
  <si>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</si>
  <si>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</si>
  <si>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</si>
  <si>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</si>
  <si>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</si>
  <si>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</si>
  <si>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</si>
  <si>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</si>
  <si>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</si>
  <si>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</si>
  <si>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</si>
  <si>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</si>
  <si>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</si>
  <si>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</si>
  <si>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</si>
  <si>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</si>
  <si>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</si>
  <si>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</si>
  <si>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</si>
  <si>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</si>
  <si>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</si>
  <si>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</si>
  <si>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</si>
  <si>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</si>
  <si>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</si>
  <si>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</si>
  <si>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</si>
  <si>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</si>
  <si>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</si>
  <si>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</si>
  <si>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</si>
  <si>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</si>
  <si>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</si>
  <si>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</si>
  <si>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</si>
  <si>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</si>
  <si>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</si>
  <si>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</si>
  <si>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</si>
  <si>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</si>
  <si>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</si>
  <si>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</si>
  <si>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</si>
  <si>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</si>
  <si>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</si>
  <si>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</si>
  <si>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</si>
  <si>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</si>
  <si>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</si>
  <si>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</si>
  <si>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</si>
  <si>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</si>
  <si>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</si>
  <si>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</si>
  <si>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</si>
  <si>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</si>
  <si>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</si>
  <si>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</si>
  <si>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</si>
  <si>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</si>
  <si>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</si>
  <si>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</si>
  <si>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</si>
  <si>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</si>
  <si>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</si>
  <si>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</si>
  <si>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</si>
  <si>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</si>
  <si>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</si>
  <si>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</si>
  <si>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</si>
  <si>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</si>
  <si>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</si>
  <si>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</si>
  <si>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</si>
  <si>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</si>
  <si>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</si>
  <si>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</si>
  <si>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</si>
  <si>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</si>
  <si>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</si>
  <si>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</si>
  <si>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</si>
  <si>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</si>
  <si>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</si>
  <si>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</si>
  <si>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</si>
  <si>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</si>
  <si>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</si>
  <si>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</si>
  <si>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</si>
  <si>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</si>
  <si>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</si>
  <si>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</si>
  <si>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</si>
  <si>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</si>
  <si>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</si>
  <si>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</si>
  <si>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</si>
  <si>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</si>
  <si>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</si>
  <si>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</si>
  <si>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</si>
  <si>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</si>
  <si>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</si>
  <si>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</si>
  <si>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</si>
  <si>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</si>
  <si>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</si>
  <si>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</si>
  <si>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</si>
  <si>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</si>
  <si>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</si>
  <si>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</si>
  <si>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</si>
  <si>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</si>
  <si>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</si>
  <si>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</si>
  <si>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</si>
  <si>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</si>
  <si>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</si>
  <si>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</si>
  <si>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</si>
  <si>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</si>
  <si>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</si>
  <si>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</si>
  <si>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</si>
  <si>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</si>
  <si>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</si>
  <si>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</si>
  <si>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</si>
  <si>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</si>
  <si>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</si>
  <si>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</si>
  <si>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</si>
  <si>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</si>
  <si>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</si>
  <si>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</si>
  <si>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</si>
  <si>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</si>
  <si>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</si>
  <si>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</si>
  <si>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</si>
  <si>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</si>
  <si>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</si>
  <si>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</si>
  <si>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</si>
  <si>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</si>
  <si>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</si>
  <si>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</si>
  <si>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</si>
  <si>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</si>
  <si>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</si>
  <si>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</si>
  <si>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</si>
  <si>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</si>
  <si>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</si>
  <si>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</si>
  <si>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</si>
  <si>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</si>
  <si>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</si>
  <si>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</si>
  <si>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PRICE LIST INDIAN OIL CORPORATION LTD. EX. PANIPAT WORKS - DAMAN W.E.F.03-05-2019</t>
  </si>
  <si>
    <t>PRICE LIST INDIAN OIL CORPORATION LTD. DOPW DAMAN DEPOT  W.E.F 03-05-2019</t>
  </si>
  <si>
    <t>PRICE LIST INDIAN OIL CORPORATION LTD. EX. PANIPAT WORKS - SILVASSA W.E.F. 03-05-2019</t>
  </si>
  <si>
    <t>Terms &amp; Conditons 03-05-2019</t>
  </si>
  <si>
    <t>PRICE LIST INDIAN OIL CORPORATION LTD. EX. CS VASAI DEPOT  W.E.F 03-05-2019</t>
  </si>
  <si>
    <t>PRICE LIST INDIAN OIL CORPORATION LTD. RSC NASIK DEPOT  W.E.F.03-05-2019</t>
  </si>
  <si>
    <t>PRICE LIST INDIAN OIL CORPORATION LTD. EX. PANIPAT WO0RKS - SOLAN   W.E.F.03-05-2019</t>
  </si>
  <si>
    <t>PRICE LIST INDIAN OIL CORPORATION LTD. EX. PANIPAT WORKS - BOISAR W.E.F.03-05-2019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</si>
</sst>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Font="1" applyBorder="1" applyAlignment="1">
      <alignment/>
    </xf>
    <xf numFmtId="190" fontId="0" fillId="0" borderId="12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center"/>
    </xf>
    <xf numFmtId="49" fontId="0" fillId="0" borderId="12" xfId="0" applyNumberForma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190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0" fillId="0" borderId="12" xfId="0" applyFont="1" applyBorder="1" applyAlignment="1">
      <alignment horizontal="left"/>
    </xf>
    <xf numFmtId="190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190" fontId="0" fillId="0" borderId="15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90" fontId="0" fillId="0" borderId="19" xfId="0" applyNumberFormat="1" applyBorder="1" applyAlignment="1">
      <alignment/>
    </xf>
    <xf numFmtId="190" fontId="0" fillId="0" borderId="19" xfId="0" applyNumberFormat="1" applyBorder="1" applyAlignment="1">
      <alignment horizontal="center"/>
    </xf>
    <xf numFmtId="190" fontId="0" fillId="0" borderId="20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0" fillId="0" borderId="23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0" fillId="0" borderId="28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77" fontId="32" fillId="0" borderId="0" xfId="42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 horizontal="center"/>
    </xf>
    <xf numFmtId="0" fontId="35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 quotePrefix="1">
      <alignment/>
    </xf>
    <xf numFmtId="0" fontId="21" fillId="0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190" fontId="0" fillId="0" borderId="12" xfId="0" applyNumberFormat="1" applyFont="1" applyBorder="1" applyAlignment="1">
      <alignment/>
    </xf>
    <xf numFmtId="190" fontId="0" fillId="0" borderId="15" xfId="0" applyNumberFormat="1" applyFont="1" applyFill="1" applyBorder="1" applyAlignment="1">
      <alignment/>
    </xf>
    <xf numFmtId="190" fontId="0" fillId="0" borderId="16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19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1" fillId="0" borderId="30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49" fontId="0" fillId="0" borderId="13" xfId="0" applyNumberForma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 horizontal="right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0" xfId="0" applyFont="1" applyFill="1" applyBorder="1" applyAlignment="1">
      <alignment/>
    </xf>
    <xf numFmtId="0" fontId="39" fillId="0" borderId="4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1" fillId="0" borderId="16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4" fillId="0" borderId="14" xfId="0" applyFont="1" applyBorder="1" applyAlignment="1">
      <alignment/>
    </xf>
    <xf numFmtId="0" fontId="26" fillId="0" borderId="42" xfId="0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24" fillId="0" borderId="43" xfId="0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/>
    </xf>
    <xf numFmtId="190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6" fillId="0" borderId="41" xfId="0" applyFont="1" applyBorder="1" applyAlignment="1">
      <alignment horizontal="center"/>
    </xf>
    <xf numFmtId="190" fontId="0" fillId="0" borderId="16" xfId="0" applyNumberFormat="1" applyBorder="1" applyAlignment="1">
      <alignment/>
    </xf>
    <xf numFmtId="0" fontId="24" fillId="0" borderId="4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6" xfId="0" applyFont="1" applyBorder="1" applyAlignment="1">
      <alignment/>
    </xf>
    <xf numFmtId="190" fontId="0" fillId="0" borderId="19" xfId="0" applyNumberFormat="1" applyBorder="1" applyAlignment="1">
      <alignment horizontal="right"/>
    </xf>
    <xf numFmtId="0" fontId="30" fillId="0" borderId="45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left" vertical="center"/>
    </xf>
    <xf numFmtId="0" fontId="24" fillId="0" borderId="39" xfId="0" applyFont="1" applyBorder="1" applyAlignment="1">
      <alignment horizontal="center"/>
    </xf>
    <xf numFmtId="190" fontId="0" fillId="0" borderId="47" xfId="0" applyNumberFormat="1" applyBorder="1" applyAlignment="1">
      <alignment/>
    </xf>
    <xf numFmtId="0" fontId="0" fillId="0" borderId="42" xfId="0" applyFont="1" applyBorder="1" applyAlignment="1">
      <alignment/>
    </xf>
    <xf numFmtId="190" fontId="0" fillId="0" borderId="48" xfId="0" applyNumberFormat="1" applyBorder="1" applyAlignment="1">
      <alignment/>
    </xf>
    <xf numFmtId="190" fontId="0" fillId="0" borderId="43" xfId="0" applyNumberFormat="1" applyBorder="1" applyAlignment="1">
      <alignment/>
    </xf>
    <xf numFmtId="190" fontId="0" fillId="0" borderId="43" xfId="0" applyNumberFormat="1" applyBorder="1" applyAlignment="1">
      <alignment horizontal="center"/>
    </xf>
    <xf numFmtId="190" fontId="0" fillId="0" borderId="22" xfId="0" applyNumberForma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42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17" xfId="0" applyFont="1" applyFill="1" applyBorder="1" applyAlignment="1">
      <alignment horizontal="center"/>
    </xf>
    <xf numFmtId="190" fontId="0" fillId="0" borderId="19" xfId="0" applyNumberFormat="1" applyFont="1" applyFill="1" applyBorder="1" applyAlignment="1">
      <alignment/>
    </xf>
    <xf numFmtId="190" fontId="0" fillId="0" borderId="12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190" fontId="0" fillId="0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26" fillId="0" borderId="39" xfId="0" applyFont="1" applyFill="1" applyBorder="1" applyAlignment="1">
      <alignment horizontal="center"/>
    </xf>
    <xf numFmtId="19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0" fillId="0" borderId="19" xfId="0" applyNumberForma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190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A35" sqref="A35:J35"/>
    </sheetView>
  </sheetViews>
  <sheetFormatPr defaultColWidth="9.140625" defaultRowHeight="12.75"/>
  <cols>
    <col min="1" max="1" width="11.140625" style="0" bestFit="1" customWidth="1"/>
    <col min="2" max="2" width="19.28125" style="0" customWidth="1"/>
    <col min="3" max="3" width="6.28125" style="0" bestFit="1" customWidth="1"/>
    <col min="4" max="4" width="10.57421875" style="234" customWidth="1"/>
    <col min="5" max="6" width="11.00390625" style="0" customWidth="1"/>
    <col min="7" max="7" width="9.57421875" style="0" customWidth="1"/>
    <col min="8" max="8" width="8.57421875" style="0" bestFit="1" customWidth="1"/>
    <col min="9" max="9" width="9.57421875" style="0" bestFit="1" customWidth="1"/>
    <col min="10" max="10" width="18.00390625" style="0" customWidth="1"/>
    <col min="11" max="11" width="35.421875" style="0" bestFit="1" customWidth="1"/>
    <col min="12" max="12" width="16.28125" style="0" hidden="1" customWidth="1"/>
    <col min="13" max="13" width="4.421875" style="0" bestFit="1" customWidth="1"/>
  </cols>
  <sheetData>
    <row r="1" spans="1:13" ht="23.25">
      <c r="A1" s="181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50"/>
      <c r="L1" s="50"/>
      <c r="M1" s="50"/>
    </row>
    <row r="2" spans="1:13" ht="16.5">
      <c r="A2" s="116" t="s">
        <v>82</v>
      </c>
      <c r="B2" s="59"/>
      <c r="C2" s="59"/>
      <c r="D2" s="223"/>
      <c r="E2" s="59"/>
      <c r="F2" s="59"/>
      <c r="G2" s="59"/>
      <c r="H2" s="59"/>
      <c r="I2" s="59"/>
      <c r="J2" s="59"/>
      <c r="K2" s="51"/>
      <c r="L2" s="51"/>
      <c r="M2" s="51"/>
    </row>
    <row r="3" spans="1:13" ht="15">
      <c r="A3" s="58"/>
      <c r="B3" s="178" t="s">
        <v>83</v>
      </c>
      <c r="C3" s="178"/>
      <c r="D3" s="178"/>
      <c r="E3" s="178"/>
      <c r="F3" s="178"/>
      <c r="G3" s="178"/>
      <c r="H3" s="178"/>
      <c r="I3" s="178"/>
      <c r="J3" s="178"/>
      <c r="K3" s="51"/>
      <c r="L3" s="51"/>
      <c r="M3" s="51"/>
    </row>
    <row r="4" spans="1:13" ht="15">
      <c r="A4" s="58"/>
      <c r="B4" s="178" t="s">
        <v>84</v>
      </c>
      <c r="C4" s="178"/>
      <c r="D4" s="178"/>
      <c r="E4" s="178"/>
      <c r="F4" s="178"/>
      <c r="G4" s="178"/>
      <c r="H4" s="178"/>
      <c r="I4" s="178"/>
      <c r="J4" s="178"/>
      <c r="K4" s="51"/>
      <c r="L4" s="51"/>
      <c r="M4" s="51"/>
    </row>
    <row r="5" spans="1:13" ht="15">
      <c r="A5" s="58"/>
      <c r="B5" s="178" t="s">
        <v>85</v>
      </c>
      <c r="C5" s="178"/>
      <c r="D5" s="178"/>
      <c r="E5" s="178"/>
      <c r="F5" s="178"/>
      <c r="G5" s="178"/>
      <c r="H5" s="178"/>
      <c r="I5" s="178"/>
      <c r="J5" s="178"/>
      <c r="K5" s="51"/>
      <c r="L5" s="51"/>
      <c r="M5" s="51"/>
    </row>
    <row r="6" spans="1:13" ht="18.75" thickBot="1">
      <c r="A6" s="179" t="s">
        <v>86</v>
      </c>
      <c r="B6" s="180"/>
      <c r="C6" s="180"/>
      <c r="D6" s="180"/>
      <c r="E6" s="180"/>
      <c r="F6" s="180"/>
      <c r="G6" s="180"/>
      <c r="H6" s="180"/>
      <c r="I6" s="180"/>
      <c r="J6" s="180"/>
      <c r="K6" s="2"/>
      <c r="L6" s="2"/>
      <c r="M6" s="2"/>
    </row>
    <row r="7" spans="1:13" ht="13.5" thickBot="1">
      <c r="A7" s="90"/>
      <c r="B7" s="50"/>
      <c r="C7" s="50"/>
      <c r="D7" s="224"/>
      <c r="E7" s="50"/>
      <c r="F7" s="50"/>
      <c r="G7" s="50"/>
      <c r="H7" s="50"/>
      <c r="I7" s="50"/>
      <c r="J7" s="1"/>
      <c r="K7" s="90"/>
      <c r="L7" s="50"/>
      <c r="M7" s="1"/>
    </row>
    <row r="8" spans="1:13" ht="13.5" thickBot="1">
      <c r="A8" s="91"/>
      <c r="B8" s="51"/>
      <c r="C8" s="51"/>
      <c r="D8" s="225"/>
      <c r="E8" s="51"/>
      <c r="F8" s="51"/>
      <c r="G8" s="51"/>
      <c r="H8" s="51"/>
      <c r="I8" s="51"/>
      <c r="J8" s="52"/>
      <c r="K8" s="90"/>
      <c r="L8" s="50"/>
      <c r="M8" s="1"/>
    </row>
    <row r="9" spans="1:13" ht="16.5" customHeight="1" thickBot="1">
      <c r="A9" s="172" t="s">
        <v>178</v>
      </c>
      <c r="B9" s="173"/>
      <c r="C9" s="173"/>
      <c r="D9" s="173"/>
      <c r="E9" s="173"/>
      <c r="F9" s="173"/>
      <c r="G9" s="173"/>
      <c r="H9" s="173"/>
      <c r="I9" s="173"/>
      <c r="J9" s="174"/>
      <c r="K9" s="166" t="s">
        <v>121</v>
      </c>
      <c r="L9" s="167"/>
      <c r="M9" s="168"/>
    </row>
    <row r="10" spans="1:13" ht="16.5" customHeight="1" thickBot="1">
      <c r="A10" s="172" t="s">
        <v>26</v>
      </c>
      <c r="B10" s="173"/>
      <c r="C10" s="173"/>
      <c r="D10" s="173"/>
      <c r="E10" s="173"/>
      <c r="F10" s="173"/>
      <c r="G10" s="173"/>
      <c r="H10" s="173"/>
      <c r="I10" s="173"/>
      <c r="J10" s="174"/>
      <c r="K10" s="169"/>
      <c r="L10" s="170"/>
      <c r="M10" s="171"/>
    </row>
    <row r="11" spans="1:13" ht="17.25" thickBot="1">
      <c r="A11" s="183" t="s">
        <v>14</v>
      </c>
      <c r="B11" s="184"/>
      <c r="C11" s="27" t="s">
        <v>7</v>
      </c>
      <c r="D11" s="226" t="s">
        <v>0</v>
      </c>
      <c r="E11" s="27" t="s">
        <v>15</v>
      </c>
      <c r="F11" s="27"/>
      <c r="G11" s="26" t="s">
        <v>16</v>
      </c>
      <c r="H11" s="27" t="s">
        <v>167</v>
      </c>
      <c r="I11" s="27" t="s">
        <v>1</v>
      </c>
      <c r="J11" s="137" t="s">
        <v>69</v>
      </c>
      <c r="K11" s="40" t="s">
        <v>122</v>
      </c>
      <c r="L11" s="41"/>
      <c r="M11" s="87">
        <v>300</v>
      </c>
    </row>
    <row r="12" spans="1:13" ht="17.25" thickBot="1">
      <c r="A12" s="118" t="s">
        <v>155</v>
      </c>
      <c r="B12" s="29" t="s">
        <v>102</v>
      </c>
      <c r="C12" s="30">
        <v>11</v>
      </c>
      <c r="D12" s="227">
        <v>94171</v>
      </c>
      <c r="E12" s="31">
        <v>1100</v>
      </c>
      <c r="F12" s="31"/>
      <c r="G12" s="31">
        <v>1715.04</v>
      </c>
      <c r="H12" s="31">
        <f>(D12-E12+G12)*18%</f>
        <v>17061.4872</v>
      </c>
      <c r="I12" s="32">
        <f>D12-E12+G12+H12</f>
        <v>111847.5272</v>
      </c>
      <c r="J12" s="33">
        <f>I12-H12</f>
        <v>94786.04</v>
      </c>
      <c r="K12" s="42" t="s">
        <v>123</v>
      </c>
      <c r="L12" s="42"/>
      <c r="M12" s="88">
        <v>400</v>
      </c>
    </row>
    <row r="13" spans="1:13" ht="17.25" thickBot="1">
      <c r="A13" s="119" t="s">
        <v>155</v>
      </c>
      <c r="B13" s="4" t="s">
        <v>98</v>
      </c>
      <c r="C13" s="22" t="s">
        <v>101</v>
      </c>
      <c r="D13" s="228">
        <v>93371</v>
      </c>
      <c r="E13" s="31">
        <v>1100</v>
      </c>
      <c r="F13" s="31"/>
      <c r="G13" s="31">
        <v>1715.04</v>
      </c>
      <c r="H13" s="31">
        <f aca="true" t="shared" si="0" ref="H13:H33">(D13-E13+G13)*18%</f>
        <v>16917.4872</v>
      </c>
      <c r="I13" s="32">
        <f aca="true" t="shared" si="1" ref="I13:I33">D13-E13+G13+H13</f>
        <v>110903.5272</v>
      </c>
      <c r="J13" s="33">
        <f aca="true" t="shared" si="2" ref="J13:J33">I13-H13</f>
        <v>93986.04</v>
      </c>
      <c r="K13" s="42" t="s">
        <v>124</v>
      </c>
      <c r="L13" s="42"/>
      <c r="M13" s="88">
        <v>500</v>
      </c>
    </row>
    <row r="14" spans="1:13" ht="17.25" thickBot="1">
      <c r="A14" s="119" t="s">
        <v>155</v>
      </c>
      <c r="B14" s="4" t="s">
        <v>20</v>
      </c>
      <c r="C14" s="22">
        <v>6</v>
      </c>
      <c r="D14" s="228">
        <v>94121</v>
      </c>
      <c r="E14" s="31">
        <v>1100</v>
      </c>
      <c r="F14" s="31"/>
      <c r="G14" s="31">
        <v>1715.04</v>
      </c>
      <c r="H14" s="31">
        <f t="shared" si="0"/>
        <v>17052.4872</v>
      </c>
      <c r="I14" s="32">
        <f t="shared" si="1"/>
        <v>111788.5272</v>
      </c>
      <c r="J14" s="33">
        <f t="shared" si="2"/>
        <v>94736.04</v>
      </c>
      <c r="K14" s="42" t="s">
        <v>125</v>
      </c>
      <c r="L14" s="42"/>
      <c r="M14" s="88">
        <v>600</v>
      </c>
    </row>
    <row r="15" spans="1:13" ht="17.25" thickBot="1">
      <c r="A15" s="119" t="s">
        <v>155</v>
      </c>
      <c r="B15" s="4" t="s">
        <v>21</v>
      </c>
      <c r="C15" s="22">
        <v>3</v>
      </c>
      <c r="D15" s="228">
        <v>94421</v>
      </c>
      <c r="E15" s="31">
        <v>1100</v>
      </c>
      <c r="F15" s="31"/>
      <c r="G15" s="31">
        <v>1715.04</v>
      </c>
      <c r="H15" s="31">
        <f t="shared" si="0"/>
        <v>17106.4872</v>
      </c>
      <c r="I15" s="32">
        <f t="shared" si="1"/>
        <v>112142.5272</v>
      </c>
      <c r="J15" s="33">
        <f t="shared" si="2"/>
        <v>95036.04</v>
      </c>
      <c r="K15" s="42" t="s">
        <v>126</v>
      </c>
      <c r="L15" s="42"/>
      <c r="M15" s="88">
        <v>700</v>
      </c>
    </row>
    <row r="16" spans="1:13" ht="17.25" thickBot="1">
      <c r="A16" s="119" t="s">
        <v>155</v>
      </c>
      <c r="B16" s="4" t="s">
        <v>164</v>
      </c>
      <c r="C16" s="22">
        <v>3.4</v>
      </c>
      <c r="D16" s="228">
        <v>97001</v>
      </c>
      <c r="E16" s="31">
        <v>1100</v>
      </c>
      <c r="F16" s="31"/>
      <c r="G16" s="31">
        <v>1715.04</v>
      </c>
      <c r="H16" s="31">
        <f t="shared" si="0"/>
        <v>17570.887199999997</v>
      </c>
      <c r="I16" s="32">
        <f t="shared" si="1"/>
        <v>115186.92719999999</v>
      </c>
      <c r="J16" s="33">
        <f t="shared" si="2"/>
        <v>97616.04</v>
      </c>
      <c r="K16" s="42" t="s">
        <v>127</v>
      </c>
      <c r="L16" s="42"/>
      <c r="M16" s="88">
        <v>800</v>
      </c>
    </row>
    <row r="17" spans="1:13" ht="17.25" thickBot="1">
      <c r="A17" s="119" t="s">
        <v>6</v>
      </c>
      <c r="B17" s="4" t="s">
        <v>17</v>
      </c>
      <c r="C17" s="22">
        <v>3</v>
      </c>
      <c r="D17" s="228">
        <v>95321</v>
      </c>
      <c r="E17" s="31">
        <v>1100</v>
      </c>
      <c r="F17" s="31"/>
      <c r="G17" s="31">
        <v>1715.04</v>
      </c>
      <c r="H17" s="31">
        <f t="shared" si="0"/>
        <v>17268.4872</v>
      </c>
      <c r="I17" s="32">
        <f t="shared" si="1"/>
        <v>113204.5272</v>
      </c>
      <c r="J17" s="33">
        <f t="shared" si="2"/>
        <v>95936.04</v>
      </c>
      <c r="K17" s="53" t="s">
        <v>128</v>
      </c>
      <c r="L17" s="53"/>
      <c r="M17" s="89">
        <v>900</v>
      </c>
    </row>
    <row r="18" spans="1:10" ht="13.5" thickBot="1">
      <c r="A18" s="119" t="s">
        <v>18</v>
      </c>
      <c r="B18" s="4" t="s">
        <v>19</v>
      </c>
      <c r="C18" s="22">
        <v>11</v>
      </c>
      <c r="D18" s="228">
        <v>96021</v>
      </c>
      <c r="E18" s="31">
        <v>1100</v>
      </c>
      <c r="F18" s="31"/>
      <c r="G18" s="31">
        <v>1715.04</v>
      </c>
      <c r="H18" s="31">
        <f t="shared" si="0"/>
        <v>17394.4872</v>
      </c>
      <c r="I18" s="32">
        <f t="shared" si="1"/>
        <v>114030.5272</v>
      </c>
      <c r="J18" s="33">
        <f t="shared" si="2"/>
        <v>96636.04</v>
      </c>
    </row>
    <row r="19" spans="1:13" ht="17.25" thickBot="1">
      <c r="A19" s="119" t="s">
        <v>156</v>
      </c>
      <c r="B19" s="4" t="s">
        <v>79</v>
      </c>
      <c r="C19" s="22">
        <v>12</v>
      </c>
      <c r="D19" s="228">
        <v>101071</v>
      </c>
      <c r="E19" s="31">
        <v>1100</v>
      </c>
      <c r="F19" s="31"/>
      <c r="G19" s="31">
        <v>1715.04</v>
      </c>
      <c r="H19" s="31">
        <f t="shared" si="0"/>
        <v>18303.4872</v>
      </c>
      <c r="I19" s="32">
        <f t="shared" si="1"/>
        <v>119989.5272</v>
      </c>
      <c r="J19" s="33">
        <f t="shared" si="2"/>
        <v>101686.04</v>
      </c>
      <c r="K19" s="46"/>
      <c r="L19" s="46"/>
      <c r="M19" s="47"/>
    </row>
    <row r="20" spans="1:13" ht="17.25" thickBot="1">
      <c r="A20" s="119" t="s">
        <v>95</v>
      </c>
      <c r="B20" s="4" t="s">
        <v>94</v>
      </c>
      <c r="C20" s="22">
        <v>1.9</v>
      </c>
      <c r="D20" s="228">
        <v>101971</v>
      </c>
      <c r="E20" s="31">
        <v>1100</v>
      </c>
      <c r="F20" s="31"/>
      <c r="G20" s="31">
        <v>1715.04</v>
      </c>
      <c r="H20" s="31">
        <f t="shared" si="0"/>
        <v>18465.4872</v>
      </c>
      <c r="I20" s="32">
        <f t="shared" si="1"/>
        <v>121051.5272</v>
      </c>
      <c r="J20" s="33">
        <f t="shared" si="2"/>
        <v>102586.04</v>
      </c>
      <c r="K20" s="46"/>
      <c r="L20" s="46"/>
      <c r="M20" s="47"/>
    </row>
    <row r="21" spans="1:13" ht="17.25" thickBot="1">
      <c r="A21" s="119" t="s">
        <v>156</v>
      </c>
      <c r="B21" s="4" t="s">
        <v>96</v>
      </c>
      <c r="C21" s="22"/>
      <c r="D21" s="228">
        <v>100271</v>
      </c>
      <c r="E21" s="31">
        <v>1100</v>
      </c>
      <c r="F21" s="31"/>
      <c r="G21" s="31">
        <v>1715.04</v>
      </c>
      <c r="H21" s="31">
        <f t="shared" si="0"/>
        <v>18159.4872</v>
      </c>
      <c r="I21" s="32">
        <f t="shared" si="1"/>
        <v>119045.5272</v>
      </c>
      <c r="J21" s="33">
        <f t="shared" si="2"/>
        <v>100886.04</v>
      </c>
      <c r="K21" s="46"/>
      <c r="L21" s="46"/>
      <c r="M21" s="47"/>
    </row>
    <row r="22" spans="1:13" ht="17.25" thickBot="1">
      <c r="A22" s="119" t="s">
        <v>104</v>
      </c>
      <c r="B22" s="4" t="s">
        <v>105</v>
      </c>
      <c r="C22" s="22">
        <v>12</v>
      </c>
      <c r="D22" s="228">
        <v>97321</v>
      </c>
      <c r="E22" s="31">
        <v>1100</v>
      </c>
      <c r="F22" s="31"/>
      <c r="G22" s="31">
        <v>1715.04</v>
      </c>
      <c r="H22" s="31">
        <f t="shared" si="0"/>
        <v>17628.4872</v>
      </c>
      <c r="I22" s="32">
        <f t="shared" si="1"/>
        <v>115564.5272</v>
      </c>
      <c r="J22" s="33">
        <f t="shared" si="2"/>
        <v>97936.04</v>
      </c>
      <c r="K22" s="46"/>
      <c r="L22" s="46"/>
      <c r="M22" s="47"/>
    </row>
    <row r="23" spans="1:13" ht="17.25" thickBot="1">
      <c r="A23" s="119" t="s">
        <v>104</v>
      </c>
      <c r="B23" s="4" t="s">
        <v>153</v>
      </c>
      <c r="C23" s="22">
        <v>10</v>
      </c>
      <c r="D23" s="228">
        <v>99171</v>
      </c>
      <c r="E23" s="31">
        <v>1100</v>
      </c>
      <c r="F23" s="31"/>
      <c r="G23" s="31">
        <v>1715.04</v>
      </c>
      <c r="H23" s="31">
        <f t="shared" si="0"/>
        <v>17961.4872</v>
      </c>
      <c r="I23" s="32">
        <f t="shared" si="1"/>
        <v>117747.5272</v>
      </c>
      <c r="J23" s="33">
        <f t="shared" si="2"/>
        <v>99786.04</v>
      </c>
      <c r="K23" s="46"/>
      <c r="L23" s="46"/>
      <c r="M23" s="47"/>
    </row>
    <row r="24" spans="1:13" ht="17.25" thickBot="1">
      <c r="A24" s="119" t="s">
        <v>104</v>
      </c>
      <c r="B24" s="4" t="s">
        <v>81</v>
      </c>
      <c r="C24" s="22">
        <v>3</v>
      </c>
      <c r="D24" s="228">
        <v>97271</v>
      </c>
      <c r="E24" s="31">
        <v>1100</v>
      </c>
      <c r="F24" s="31"/>
      <c r="G24" s="31">
        <v>1715.04</v>
      </c>
      <c r="H24" s="31">
        <f t="shared" si="0"/>
        <v>17619.4872</v>
      </c>
      <c r="I24" s="32">
        <f t="shared" si="1"/>
        <v>115505.5272</v>
      </c>
      <c r="J24" s="33">
        <f t="shared" si="2"/>
        <v>97886.04</v>
      </c>
      <c r="K24" s="46"/>
      <c r="L24" s="46"/>
      <c r="M24" s="47"/>
    </row>
    <row r="25" spans="1:13" ht="17.25" thickBot="1">
      <c r="A25" s="119" t="s">
        <v>104</v>
      </c>
      <c r="B25" s="4" t="s">
        <v>90</v>
      </c>
      <c r="C25" s="22">
        <v>8</v>
      </c>
      <c r="D25" s="228">
        <v>100621</v>
      </c>
      <c r="E25" s="31">
        <v>1100</v>
      </c>
      <c r="F25" s="31"/>
      <c r="G25" s="31">
        <v>1715.04</v>
      </c>
      <c r="H25" s="31">
        <f t="shared" si="0"/>
        <v>18222.4872</v>
      </c>
      <c r="I25" s="32">
        <f t="shared" si="1"/>
        <v>119458.5272</v>
      </c>
      <c r="J25" s="33">
        <f t="shared" si="2"/>
        <v>101236.04</v>
      </c>
      <c r="K25" s="46"/>
      <c r="L25" s="46"/>
      <c r="M25" s="47"/>
    </row>
    <row r="26" spans="1:13" ht="17.25" thickBot="1">
      <c r="A26" s="119" t="s">
        <v>104</v>
      </c>
      <c r="B26" s="4" t="s">
        <v>103</v>
      </c>
      <c r="C26" s="22"/>
      <c r="D26" s="228">
        <v>99821</v>
      </c>
      <c r="E26" s="31">
        <v>1100</v>
      </c>
      <c r="F26" s="31"/>
      <c r="G26" s="31">
        <v>1715.04</v>
      </c>
      <c r="H26" s="31">
        <f t="shared" si="0"/>
        <v>18078.4872</v>
      </c>
      <c r="I26" s="32">
        <f t="shared" si="1"/>
        <v>118514.5272</v>
      </c>
      <c r="J26" s="33">
        <f t="shared" si="2"/>
        <v>100436.04</v>
      </c>
      <c r="K26" s="46"/>
      <c r="L26" s="46"/>
      <c r="M26" s="47"/>
    </row>
    <row r="27" spans="1:13" ht="17.25" thickBot="1">
      <c r="A27" s="119" t="s">
        <v>160</v>
      </c>
      <c r="B27" s="4" t="s">
        <v>161</v>
      </c>
      <c r="C27" s="22">
        <v>40</v>
      </c>
      <c r="D27" s="228">
        <v>98721</v>
      </c>
      <c r="E27" s="31">
        <v>1100</v>
      </c>
      <c r="F27" s="31"/>
      <c r="G27" s="31">
        <v>1715.04</v>
      </c>
      <c r="H27" s="31">
        <f t="shared" si="0"/>
        <v>17880.4872</v>
      </c>
      <c r="I27" s="32">
        <f t="shared" si="1"/>
        <v>117216.5272</v>
      </c>
      <c r="J27" s="33">
        <f t="shared" si="2"/>
        <v>99336.04</v>
      </c>
      <c r="K27" s="46"/>
      <c r="L27" s="46"/>
      <c r="M27" s="47"/>
    </row>
    <row r="28" spans="1:13" ht="17.25" thickBot="1">
      <c r="A28" s="119" t="s">
        <v>160</v>
      </c>
      <c r="B28" s="4" t="s">
        <v>159</v>
      </c>
      <c r="C28" s="22">
        <v>8</v>
      </c>
      <c r="D28" s="228">
        <v>97301</v>
      </c>
      <c r="E28" s="31">
        <v>1100</v>
      </c>
      <c r="F28" s="31"/>
      <c r="G28" s="31">
        <v>1715.04</v>
      </c>
      <c r="H28" s="31">
        <f t="shared" si="0"/>
        <v>17624.887199999997</v>
      </c>
      <c r="I28" s="32">
        <f t="shared" si="1"/>
        <v>115540.92719999999</v>
      </c>
      <c r="J28" s="33">
        <f t="shared" si="2"/>
        <v>97916.04</v>
      </c>
      <c r="K28" s="46"/>
      <c r="L28" s="46"/>
      <c r="M28" s="47"/>
    </row>
    <row r="29" spans="1:13" ht="17.25" thickBot="1">
      <c r="A29" s="119" t="s">
        <v>160</v>
      </c>
      <c r="B29" s="4" t="s">
        <v>162</v>
      </c>
      <c r="C29" s="22">
        <v>65</v>
      </c>
      <c r="D29" s="228">
        <v>98671</v>
      </c>
      <c r="E29" s="31">
        <v>1100</v>
      </c>
      <c r="F29" s="31"/>
      <c r="G29" s="31">
        <v>1715.04</v>
      </c>
      <c r="H29" s="31">
        <f t="shared" si="0"/>
        <v>17871.4872</v>
      </c>
      <c r="I29" s="32">
        <f t="shared" si="1"/>
        <v>117157.5272</v>
      </c>
      <c r="J29" s="33">
        <f t="shared" si="2"/>
        <v>99286.04</v>
      </c>
      <c r="K29" s="46"/>
      <c r="L29" s="46"/>
      <c r="M29" s="47"/>
    </row>
    <row r="30" spans="1:13" ht="17.25" thickBot="1">
      <c r="A30" s="119" t="s">
        <v>160</v>
      </c>
      <c r="B30" s="4" t="s">
        <v>163</v>
      </c>
      <c r="C30" s="22">
        <v>55</v>
      </c>
      <c r="D30" s="228">
        <v>98771</v>
      </c>
      <c r="E30" s="31">
        <v>1100</v>
      </c>
      <c r="F30" s="31"/>
      <c r="G30" s="31">
        <v>1715.04</v>
      </c>
      <c r="H30" s="31">
        <f t="shared" si="0"/>
        <v>17889.4872</v>
      </c>
      <c r="I30" s="32">
        <f t="shared" si="1"/>
        <v>117275.5272</v>
      </c>
      <c r="J30" s="33">
        <f t="shared" si="2"/>
        <v>99386.04</v>
      </c>
      <c r="K30" s="46"/>
      <c r="L30" s="46"/>
      <c r="M30" s="47"/>
    </row>
    <row r="31" spans="1:13" ht="17.25" thickBot="1">
      <c r="A31" s="134" t="s">
        <v>166</v>
      </c>
      <c r="B31" s="135" t="s">
        <v>165</v>
      </c>
      <c r="C31" s="136">
        <v>3</v>
      </c>
      <c r="D31" s="228">
        <v>98021</v>
      </c>
      <c r="E31" s="31">
        <v>1100</v>
      </c>
      <c r="F31" s="31"/>
      <c r="G31" s="31">
        <v>1715.04</v>
      </c>
      <c r="H31" s="31">
        <f t="shared" si="0"/>
        <v>17754.4872</v>
      </c>
      <c r="I31" s="32">
        <f t="shared" si="1"/>
        <v>116390.5272</v>
      </c>
      <c r="J31" s="33">
        <f t="shared" si="2"/>
        <v>98636.04</v>
      </c>
      <c r="K31" s="46"/>
      <c r="L31" s="46"/>
      <c r="M31" s="47"/>
    </row>
    <row r="32" spans="1:13" ht="17.25" thickBot="1">
      <c r="A32" s="134"/>
      <c r="B32" s="135" t="s">
        <v>171</v>
      </c>
      <c r="C32" s="136"/>
      <c r="D32" s="66">
        <v>97671</v>
      </c>
      <c r="E32" s="31">
        <v>1100</v>
      </c>
      <c r="F32" s="31"/>
      <c r="G32" s="31">
        <v>1715.04</v>
      </c>
      <c r="H32" s="31">
        <f>(D32-E32+G32)*18%</f>
        <v>17691.4872</v>
      </c>
      <c r="I32" s="32">
        <f>D32-E32+G32+H32</f>
        <v>115977.5272</v>
      </c>
      <c r="J32" s="33">
        <f>I32-H32</f>
        <v>98286.04</v>
      </c>
      <c r="K32" s="46"/>
      <c r="L32" s="46"/>
      <c r="M32" s="47"/>
    </row>
    <row r="33" spans="1:10" ht="13.5" thickBot="1">
      <c r="A33" s="133" t="s">
        <v>97</v>
      </c>
      <c r="B33" s="18" t="s">
        <v>99</v>
      </c>
      <c r="C33" s="23" t="s">
        <v>100</v>
      </c>
      <c r="D33" s="66">
        <v>98171</v>
      </c>
      <c r="E33" s="161">
        <v>1100</v>
      </c>
      <c r="F33" s="161"/>
      <c r="G33" s="31">
        <v>1715.04</v>
      </c>
      <c r="H33" s="161">
        <f t="shared" si="0"/>
        <v>17781.4872</v>
      </c>
      <c r="I33" s="162">
        <f t="shared" si="1"/>
        <v>116567.5272</v>
      </c>
      <c r="J33" s="163">
        <f t="shared" si="2"/>
        <v>98786.04</v>
      </c>
    </row>
    <row r="34" spans="2:9" ht="13.5" thickBot="1">
      <c r="B34" s="3"/>
      <c r="D34" s="229"/>
      <c r="E34" s="6"/>
      <c r="F34" s="6"/>
      <c r="G34" s="6"/>
      <c r="H34" s="6"/>
      <c r="I34" s="7"/>
    </row>
    <row r="35" spans="1:13" ht="16.5" thickBot="1">
      <c r="A35" s="172" t="s">
        <v>22</v>
      </c>
      <c r="B35" s="173"/>
      <c r="C35" s="173"/>
      <c r="D35" s="173"/>
      <c r="E35" s="173"/>
      <c r="F35" s="173"/>
      <c r="G35" s="173"/>
      <c r="H35" s="173"/>
      <c r="I35" s="173"/>
      <c r="J35" s="174"/>
      <c r="K35" s="166" t="s">
        <v>129</v>
      </c>
      <c r="L35" s="167"/>
      <c r="M35" s="168"/>
    </row>
    <row r="36" spans="1:13" ht="13.5" customHeight="1" thickBot="1">
      <c r="A36" s="175" t="s">
        <v>14</v>
      </c>
      <c r="B36" s="176"/>
      <c r="C36" s="101" t="s">
        <v>7</v>
      </c>
      <c r="D36" s="226" t="s">
        <v>0</v>
      </c>
      <c r="E36" s="27" t="s">
        <v>15</v>
      </c>
      <c r="F36" s="27"/>
      <c r="G36" s="26" t="s">
        <v>16</v>
      </c>
      <c r="H36" s="27" t="s">
        <v>167</v>
      </c>
      <c r="I36" s="27" t="s">
        <v>1</v>
      </c>
      <c r="J36" s="137" t="s">
        <v>69</v>
      </c>
      <c r="K36" s="170"/>
      <c r="L36" s="170"/>
      <c r="M36" s="171"/>
    </row>
    <row r="37" spans="1:13" ht="13.5" customHeight="1" thickBot="1">
      <c r="A37" s="118" t="s">
        <v>6</v>
      </c>
      <c r="B37" s="29" t="s">
        <v>23</v>
      </c>
      <c r="C37" s="30">
        <v>0.9</v>
      </c>
      <c r="D37" s="227">
        <v>86603</v>
      </c>
      <c r="E37" s="31">
        <v>1100</v>
      </c>
      <c r="F37" s="31">
        <v>0</v>
      </c>
      <c r="G37" s="31">
        <v>1715.04</v>
      </c>
      <c r="H37" s="31">
        <f aca="true" t="shared" si="3" ref="H37:H54">(D37-E37-F37+G37)*18%</f>
        <v>15699.247199999998</v>
      </c>
      <c r="I37" s="32">
        <f aca="true" t="shared" si="4" ref="I37:I54">D37-E37-F37+G37+H37</f>
        <v>102917.28719999999</v>
      </c>
      <c r="J37" s="33">
        <f>I37-H37</f>
        <v>87218.04</v>
      </c>
      <c r="K37" s="41" t="s">
        <v>130</v>
      </c>
      <c r="L37" s="41"/>
      <c r="M37" s="87">
        <v>300</v>
      </c>
    </row>
    <row r="38" spans="1:13" s="129" customFormat="1" ht="13.5" customHeight="1" thickBot="1">
      <c r="A38" s="119" t="s">
        <v>107</v>
      </c>
      <c r="B38" s="4" t="s">
        <v>106</v>
      </c>
      <c r="C38" s="22">
        <v>1.2</v>
      </c>
      <c r="D38" s="228">
        <v>86169</v>
      </c>
      <c r="E38" s="31">
        <v>1100</v>
      </c>
      <c r="F38" s="31">
        <v>0</v>
      </c>
      <c r="G38" s="31">
        <v>1715.04</v>
      </c>
      <c r="H38" s="31">
        <f t="shared" si="3"/>
        <v>15621.127199999999</v>
      </c>
      <c r="I38" s="32">
        <f t="shared" si="4"/>
        <v>102405.1672</v>
      </c>
      <c r="J38" s="33">
        <f aca="true" t="shared" si="5" ref="J38:J54">I38-H38</f>
        <v>86784.04</v>
      </c>
      <c r="K38" s="42" t="s">
        <v>131</v>
      </c>
      <c r="L38" s="42"/>
      <c r="M38" s="88">
        <v>400</v>
      </c>
    </row>
    <row r="39" spans="1:13" ht="17.25" thickBot="1">
      <c r="A39" s="119" t="s">
        <v>5</v>
      </c>
      <c r="B39" s="4" t="s">
        <v>172</v>
      </c>
      <c r="C39" s="22">
        <v>2.7</v>
      </c>
      <c r="D39" s="228">
        <v>81313</v>
      </c>
      <c r="E39" s="31">
        <v>1100</v>
      </c>
      <c r="F39" s="31">
        <v>0</v>
      </c>
      <c r="G39" s="31">
        <v>1715.04</v>
      </c>
      <c r="H39" s="31">
        <f>(D39-E39-F39+G39)*18%</f>
        <v>14747.047199999999</v>
      </c>
      <c r="I39" s="32">
        <f>D39-E39-F39+G39+H39</f>
        <v>96675.0872</v>
      </c>
      <c r="J39" s="33">
        <f>I39-H39</f>
        <v>81928.04</v>
      </c>
      <c r="K39" s="42" t="s">
        <v>132</v>
      </c>
      <c r="L39" s="42"/>
      <c r="M39" s="88">
        <v>500</v>
      </c>
    </row>
    <row r="40" spans="1:13" ht="17.25" thickBot="1">
      <c r="A40" s="119" t="s">
        <v>5</v>
      </c>
      <c r="B40" s="8" t="s">
        <v>11</v>
      </c>
      <c r="C40" s="22">
        <v>8</v>
      </c>
      <c r="D40" s="228">
        <v>81313</v>
      </c>
      <c r="E40" s="31">
        <v>1100</v>
      </c>
      <c r="F40" s="31">
        <v>0</v>
      </c>
      <c r="G40" s="31">
        <v>1715.04</v>
      </c>
      <c r="H40" s="31">
        <f t="shared" si="3"/>
        <v>14747.047199999999</v>
      </c>
      <c r="I40" s="32">
        <f t="shared" si="4"/>
        <v>96675.0872</v>
      </c>
      <c r="J40" s="33">
        <f t="shared" si="5"/>
        <v>81928.04</v>
      </c>
      <c r="K40" s="42" t="s">
        <v>133</v>
      </c>
      <c r="L40" s="42"/>
      <c r="M40" s="88">
        <v>600</v>
      </c>
    </row>
    <row r="41" spans="1:13" ht="17.25" thickBot="1">
      <c r="A41" s="119" t="s">
        <v>5</v>
      </c>
      <c r="B41" s="8" t="s">
        <v>108</v>
      </c>
      <c r="C41" s="22">
        <v>8</v>
      </c>
      <c r="D41" s="228">
        <v>82813</v>
      </c>
      <c r="E41" s="31">
        <v>1100</v>
      </c>
      <c r="F41" s="31">
        <v>0</v>
      </c>
      <c r="G41" s="31">
        <v>1715.04</v>
      </c>
      <c r="H41" s="31">
        <f t="shared" si="3"/>
        <v>15017.047199999999</v>
      </c>
      <c r="I41" s="32">
        <f t="shared" si="4"/>
        <v>98445.0872</v>
      </c>
      <c r="J41" s="33">
        <f t="shared" si="5"/>
        <v>83428.04</v>
      </c>
      <c r="K41" s="42" t="s">
        <v>134</v>
      </c>
      <c r="L41" s="42"/>
      <c r="M41" s="88">
        <v>700</v>
      </c>
    </row>
    <row r="42" spans="1:13" s="129" customFormat="1" ht="17.25" thickBot="1">
      <c r="A42" s="119" t="s">
        <v>24</v>
      </c>
      <c r="B42" s="8" t="s">
        <v>89</v>
      </c>
      <c r="C42" s="22">
        <v>18</v>
      </c>
      <c r="D42" s="228">
        <v>82759</v>
      </c>
      <c r="E42" s="31">
        <v>1100</v>
      </c>
      <c r="F42" s="31">
        <v>0</v>
      </c>
      <c r="G42" s="31">
        <v>1715.04</v>
      </c>
      <c r="H42" s="31">
        <f t="shared" si="3"/>
        <v>15007.327199999998</v>
      </c>
      <c r="I42" s="32">
        <f t="shared" si="4"/>
        <v>98381.3672</v>
      </c>
      <c r="J42" s="33">
        <f t="shared" si="5"/>
        <v>83374.04</v>
      </c>
      <c r="K42" s="42" t="s">
        <v>135</v>
      </c>
      <c r="L42" s="42"/>
      <c r="M42" s="88">
        <v>750</v>
      </c>
    </row>
    <row r="43" spans="1:13" s="105" customFormat="1" ht="17.25" thickBot="1">
      <c r="A43" s="119" t="s">
        <v>9</v>
      </c>
      <c r="B43" s="110" t="s">
        <v>8</v>
      </c>
      <c r="C43" s="22">
        <v>1.2</v>
      </c>
      <c r="D43" s="228">
        <v>82943</v>
      </c>
      <c r="E43" s="31">
        <v>1100</v>
      </c>
      <c r="F43" s="31">
        <v>0</v>
      </c>
      <c r="G43" s="31">
        <v>1715.04</v>
      </c>
      <c r="H43" s="31">
        <f t="shared" si="3"/>
        <v>15040.447199999999</v>
      </c>
      <c r="I43" s="32">
        <f t="shared" si="4"/>
        <v>98598.48719999999</v>
      </c>
      <c r="J43" s="33">
        <f t="shared" si="5"/>
        <v>83558.04</v>
      </c>
      <c r="K43" s="53" t="s">
        <v>136</v>
      </c>
      <c r="L43" s="53"/>
      <c r="M43" s="89">
        <v>800</v>
      </c>
    </row>
    <row r="44" spans="1:10" s="105" customFormat="1" ht="13.5" thickBot="1">
      <c r="A44" s="119" t="s">
        <v>71</v>
      </c>
      <c r="B44" s="4" t="s">
        <v>70</v>
      </c>
      <c r="C44" s="22">
        <v>0.35</v>
      </c>
      <c r="D44" s="228">
        <v>85040</v>
      </c>
      <c r="E44" s="31">
        <v>1100</v>
      </c>
      <c r="F44" s="31">
        <v>0</v>
      </c>
      <c r="G44" s="31">
        <v>1715.04</v>
      </c>
      <c r="H44" s="31">
        <f t="shared" si="3"/>
        <v>15417.907199999998</v>
      </c>
      <c r="I44" s="32">
        <f t="shared" si="4"/>
        <v>101072.9472</v>
      </c>
      <c r="J44" s="33">
        <f t="shared" si="5"/>
        <v>85655.04</v>
      </c>
    </row>
    <row r="45" spans="1:10" s="105" customFormat="1" ht="13.5" thickBot="1">
      <c r="A45" s="119" t="s">
        <v>10</v>
      </c>
      <c r="B45" s="110" t="s">
        <v>113</v>
      </c>
      <c r="C45" s="22">
        <v>0.28</v>
      </c>
      <c r="D45" s="228">
        <v>82653</v>
      </c>
      <c r="E45" s="31">
        <v>1100</v>
      </c>
      <c r="F45" s="31">
        <v>0</v>
      </c>
      <c r="G45" s="31">
        <v>1715.04</v>
      </c>
      <c r="H45" s="31">
        <f t="shared" si="3"/>
        <v>14988.247199999998</v>
      </c>
      <c r="I45" s="32">
        <f t="shared" si="4"/>
        <v>98256.28719999999</v>
      </c>
      <c r="J45" s="33">
        <f t="shared" si="5"/>
        <v>83268.04</v>
      </c>
    </row>
    <row r="46" spans="1:10" s="105" customFormat="1" ht="13.5" thickBot="1">
      <c r="A46" s="119" t="s">
        <v>10</v>
      </c>
      <c r="B46" s="110" t="s">
        <v>112</v>
      </c>
      <c r="C46" s="117">
        <v>0.22</v>
      </c>
      <c r="D46" s="230">
        <v>82653</v>
      </c>
      <c r="E46" s="31">
        <v>1100</v>
      </c>
      <c r="F46" s="31">
        <v>0</v>
      </c>
      <c r="G46" s="31">
        <v>1715.04</v>
      </c>
      <c r="H46" s="31">
        <f t="shared" si="3"/>
        <v>14988.247199999998</v>
      </c>
      <c r="I46" s="32">
        <f t="shared" si="4"/>
        <v>98256.28719999999</v>
      </c>
      <c r="J46" s="33">
        <f t="shared" si="5"/>
        <v>83268.04</v>
      </c>
    </row>
    <row r="47" spans="1:13" s="105" customFormat="1" ht="13.5" thickBot="1">
      <c r="A47" s="119" t="s">
        <v>33</v>
      </c>
      <c r="B47" s="4" t="s">
        <v>34</v>
      </c>
      <c r="C47" s="22">
        <v>0.43</v>
      </c>
      <c r="D47" s="228">
        <v>87613</v>
      </c>
      <c r="E47" s="31">
        <v>1100</v>
      </c>
      <c r="F47" s="31">
        <v>0</v>
      </c>
      <c r="G47" s="31">
        <v>1715.04</v>
      </c>
      <c r="H47" s="31">
        <f t="shared" si="3"/>
        <v>15881.047199999999</v>
      </c>
      <c r="I47" s="32">
        <f t="shared" si="4"/>
        <v>104109.0872</v>
      </c>
      <c r="J47" s="33">
        <f t="shared" si="5"/>
        <v>88228.04</v>
      </c>
      <c r="K47" s="51"/>
      <c r="L47" s="51"/>
      <c r="M47" s="51"/>
    </row>
    <row r="48" spans="1:13" s="130" customFormat="1" ht="13.5" thickBot="1">
      <c r="A48" s="119" t="s">
        <v>33</v>
      </c>
      <c r="B48" s="4" t="s">
        <v>93</v>
      </c>
      <c r="C48" s="22">
        <v>0.22</v>
      </c>
      <c r="D48" s="228">
        <v>89063</v>
      </c>
      <c r="E48" s="31">
        <v>1100</v>
      </c>
      <c r="F48" s="31">
        <v>0</v>
      </c>
      <c r="G48" s="31">
        <v>1715.04</v>
      </c>
      <c r="H48" s="31">
        <f t="shared" si="3"/>
        <v>16142.047199999999</v>
      </c>
      <c r="I48" s="32">
        <f t="shared" si="4"/>
        <v>105820.0872</v>
      </c>
      <c r="J48" s="33">
        <f t="shared" si="5"/>
        <v>89678.04</v>
      </c>
      <c r="K48" s="131"/>
      <c r="L48" s="131"/>
      <c r="M48" s="131"/>
    </row>
    <row r="49" spans="1:13" ht="13.5" thickBot="1">
      <c r="A49" s="119" t="s">
        <v>33</v>
      </c>
      <c r="B49" s="4" t="s">
        <v>91</v>
      </c>
      <c r="C49" s="22"/>
      <c r="D49" s="228">
        <v>84883</v>
      </c>
      <c r="E49" s="31">
        <v>1100</v>
      </c>
      <c r="F49" s="31">
        <v>0</v>
      </c>
      <c r="G49" s="31">
        <v>1715.04</v>
      </c>
      <c r="H49" s="31">
        <f t="shared" si="3"/>
        <v>15389.647199999998</v>
      </c>
      <c r="I49" s="32">
        <f t="shared" si="4"/>
        <v>100887.68719999999</v>
      </c>
      <c r="J49" s="33">
        <f t="shared" si="5"/>
        <v>85498.04</v>
      </c>
      <c r="K49" s="51"/>
      <c r="L49" s="51"/>
      <c r="M49" s="51"/>
    </row>
    <row r="50" spans="1:13" s="130" customFormat="1" ht="13.5" thickBot="1">
      <c r="A50" s="119" t="s">
        <v>33</v>
      </c>
      <c r="B50" s="4" t="s">
        <v>111</v>
      </c>
      <c r="C50" s="22"/>
      <c r="D50" s="228">
        <v>88503</v>
      </c>
      <c r="E50" s="31">
        <v>1100</v>
      </c>
      <c r="F50" s="31">
        <v>0</v>
      </c>
      <c r="G50" s="31">
        <v>1715.04</v>
      </c>
      <c r="H50" s="31">
        <f t="shared" si="3"/>
        <v>16041.247199999998</v>
      </c>
      <c r="I50" s="32">
        <f t="shared" si="4"/>
        <v>105159.28719999999</v>
      </c>
      <c r="J50" s="33">
        <f t="shared" si="5"/>
        <v>89118.04</v>
      </c>
      <c r="K50" s="51"/>
      <c r="L50" s="51"/>
      <c r="M50" s="51"/>
    </row>
    <row r="51" spans="1:13" ht="13.5" thickBot="1">
      <c r="A51" s="119" t="s">
        <v>2</v>
      </c>
      <c r="B51" s="8" t="s">
        <v>3</v>
      </c>
      <c r="C51" s="22" t="s">
        <v>27</v>
      </c>
      <c r="D51" s="228">
        <v>78573</v>
      </c>
      <c r="E51" s="5">
        <v>0</v>
      </c>
      <c r="F51" s="150">
        <v>0</v>
      </c>
      <c r="G51" s="31">
        <v>1715.04</v>
      </c>
      <c r="H51" s="31">
        <f t="shared" si="3"/>
        <v>14451.847199999998</v>
      </c>
      <c r="I51" s="32">
        <f t="shared" si="4"/>
        <v>94739.8872</v>
      </c>
      <c r="J51" s="33">
        <f t="shared" si="5"/>
        <v>80288.04</v>
      </c>
      <c r="K51" s="177"/>
      <c r="L51" s="177"/>
      <c r="M51" s="131"/>
    </row>
    <row r="52" spans="1:13" ht="14.25" thickBot="1">
      <c r="A52" s="119" t="s">
        <v>2</v>
      </c>
      <c r="B52" s="8" t="s">
        <v>4</v>
      </c>
      <c r="C52" s="22" t="s">
        <v>27</v>
      </c>
      <c r="D52" s="228">
        <v>68805</v>
      </c>
      <c r="E52" s="5">
        <v>0</v>
      </c>
      <c r="F52" s="150">
        <v>0</v>
      </c>
      <c r="G52" s="31">
        <v>1715.04</v>
      </c>
      <c r="H52" s="31">
        <f t="shared" si="3"/>
        <v>12693.607199999999</v>
      </c>
      <c r="I52" s="32">
        <f t="shared" si="4"/>
        <v>83213.64719999999</v>
      </c>
      <c r="J52" s="33">
        <f t="shared" si="5"/>
        <v>70520.04</v>
      </c>
      <c r="K52" s="37"/>
      <c r="L52" s="56"/>
      <c r="M52" s="51"/>
    </row>
    <row r="53" spans="1:13" s="130" customFormat="1" ht="13.5" thickBot="1">
      <c r="A53" s="119" t="s">
        <v>2</v>
      </c>
      <c r="B53" s="4" t="s">
        <v>13</v>
      </c>
      <c r="C53" s="22" t="s">
        <v>27</v>
      </c>
      <c r="D53" s="228">
        <v>78483</v>
      </c>
      <c r="E53" s="5">
        <v>0</v>
      </c>
      <c r="F53" s="150">
        <v>0</v>
      </c>
      <c r="G53" s="31">
        <v>1715.04</v>
      </c>
      <c r="H53" s="31">
        <f t="shared" si="3"/>
        <v>14435.647199999998</v>
      </c>
      <c r="I53" s="32">
        <f t="shared" si="4"/>
        <v>94633.68719999999</v>
      </c>
      <c r="J53" s="33">
        <f t="shared" si="5"/>
        <v>80198.04</v>
      </c>
      <c r="K53" s="55"/>
      <c r="L53" s="56"/>
      <c r="M53" s="51"/>
    </row>
    <row r="54" spans="1:13" ht="13.5" thickBot="1">
      <c r="A54" s="121" t="s">
        <v>2</v>
      </c>
      <c r="B54" s="35" t="s">
        <v>28</v>
      </c>
      <c r="C54" s="23" t="s">
        <v>27</v>
      </c>
      <c r="D54" s="66">
        <v>77523</v>
      </c>
      <c r="E54" s="19">
        <v>0</v>
      </c>
      <c r="F54" s="160">
        <v>0</v>
      </c>
      <c r="G54" s="31">
        <v>1715.04</v>
      </c>
      <c r="H54" s="161">
        <f t="shared" si="3"/>
        <v>14262.847199999998</v>
      </c>
      <c r="I54" s="162">
        <f t="shared" si="4"/>
        <v>93500.8872</v>
      </c>
      <c r="J54" s="163">
        <f t="shared" si="5"/>
        <v>79238.04</v>
      </c>
      <c r="K54" s="55"/>
      <c r="L54" s="56"/>
      <c r="M54" s="51"/>
    </row>
    <row r="55" spans="2:13" ht="15.75" customHeight="1" thickBot="1">
      <c r="B55" s="3"/>
      <c r="D55" s="229"/>
      <c r="G55" s="6"/>
      <c r="H55" s="6"/>
      <c r="I55" s="7"/>
      <c r="K55" s="37" t="s">
        <v>92</v>
      </c>
      <c r="L55" s="56"/>
      <c r="M55" s="51"/>
    </row>
    <row r="56" spans="1:13" ht="15.75" customHeight="1" thickBot="1">
      <c r="A56" s="172" t="s">
        <v>25</v>
      </c>
      <c r="B56" s="173"/>
      <c r="C56" s="173"/>
      <c r="D56" s="173"/>
      <c r="E56" s="173"/>
      <c r="F56" s="173"/>
      <c r="G56" s="173"/>
      <c r="H56" s="173"/>
      <c r="I56" s="173"/>
      <c r="J56" s="174"/>
      <c r="K56" s="51"/>
      <c r="L56" s="51"/>
      <c r="M56" s="51"/>
    </row>
    <row r="57" spans="1:13" ht="13.5" thickBot="1">
      <c r="A57" s="183" t="s">
        <v>14</v>
      </c>
      <c r="B57" s="184"/>
      <c r="C57" s="26" t="s">
        <v>7</v>
      </c>
      <c r="D57" s="226" t="s">
        <v>0</v>
      </c>
      <c r="E57" s="27" t="s">
        <v>15</v>
      </c>
      <c r="F57" s="27"/>
      <c r="G57" s="26" t="s">
        <v>16</v>
      </c>
      <c r="H57" s="27" t="s">
        <v>167</v>
      </c>
      <c r="I57" s="27" t="s">
        <v>1</v>
      </c>
      <c r="J57" s="138" t="s">
        <v>69</v>
      </c>
      <c r="K57" s="54"/>
      <c r="L57" s="57"/>
      <c r="M57" s="51"/>
    </row>
    <row r="58" spans="1:13" ht="13.5" thickBot="1">
      <c r="A58" s="122" t="s">
        <v>30</v>
      </c>
      <c r="B58" s="74" t="s">
        <v>80</v>
      </c>
      <c r="C58" s="30">
        <v>0.92</v>
      </c>
      <c r="D58" s="231">
        <v>78663</v>
      </c>
      <c r="E58" s="31">
        <v>1100</v>
      </c>
      <c r="F58" s="31">
        <v>0</v>
      </c>
      <c r="G58" s="31">
        <v>1715.04</v>
      </c>
      <c r="H58" s="31">
        <f aca="true" t="shared" si="6" ref="H58:H67">(D58-E58-F58+G58)*18%</f>
        <v>14270.047199999999</v>
      </c>
      <c r="I58" s="32">
        <f aca="true" t="shared" si="7" ref="I58:I67">D58-E58-F58+G58+H58</f>
        <v>93548.0872</v>
      </c>
      <c r="J58" s="33">
        <f aca="true" t="shared" si="8" ref="J58:J67">I58-H58</f>
        <v>79278.04</v>
      </c>
      <c r="K58" s="55"/>
      <c r="L58" s="56"/>
      <c r="M58" s="77"/>
    </row>
    <row r="59" spans="1:13" ht="13.5" thickBot="1">
      <c r="A59" s="123" t="s">
        <v>173</v>
      </c>
      <c r="B59" s="15" t="s">
        <v>170</v>
      </c>
      <c r="C59" s="22">
        <v>1.1</v>
      </c>
      <c r="D59" s="128">
        <v>77463</v>
      </c>
      <c r="E59" s="31">
        <v>1100</v>
      </c>
      <c r="F59" s="31">
        <v>0</v>
      </c>
      <c r="G59" s="31">
        <v>1715.04</v>
      </c>
      <c r="H59" s="31">
        <f t="shared" si="6"/>
        <v>14054.047199999999</v>
      </c>
      <c r="I59" s="32">
        <f t="shared" si="7"/>
        <v>92132.0872</v>
      </c>
      <c r="J59" s="33">
        <f>I59-H59</f>
        <v>78078.04</v>
      </c>
      <c r="K59" s="55"/>
      <c r="L59" s="56"/>
      <c r="M59" s="77"/>
    </row>
    <row r="60" spans="1:13" ht="13.5" thickBot="1">
      <c r="A60" s="123" t="s">
        <v>30</v>
      </c>
      <c r="B60" s="15" t="s">
        <v>120</v>
      </c>
      <c r="C60" s="22">
        <v>2</v>
      </c>
      <c r="D60" s="128">
        <v>78663</v>
      </c>
      <c r="E60" s="31">
        <v>1100</v>
      </c>
      <c r="F60" s="31">
        <v>0</v>
      </c>
      <c r="G60" s="31">
        <v>1715.04</v>
      </c>
      <c r="H60" s="31">
        <f t="shared" si="6"/>
        <v>14270.047199999999</v>
      </c>
      <c r="I60" s="32">
        <f t="shared" si="7"/>
        <v>93548.0872</v>
      </c>
      <c r="J60" s="33">
        <f t="shared" si="8"/>
        <v>79278.04</v>
      </c>
      <c r="K60" s="55"/>
      <c r="L60" s="56"/>
      <c r="M60" s="77"/>
    </row>
    <row r="61" spans="1:13" ht="13.5" thickBot="1">
      <c r="A61" s="123" t="s">
        <v>30</v>
      </c>
      <c r="B61" s="15" t="s">
        <v>169</v>
      </c>
      <c r="C61" s="22">
        <v>3</v>
      </c>
      <c r="D61" s="128">
        <v>79863</v>
      </c>
      <c r="E61" s="31">
        <v>1100</v>
      </c>
      <c r="F61" s="31">
        <v>0</v>
      </c>
      <c r="G61" s="31">
        <v>1715.04</v>
      </c>
      <c r="H61" s="31">
        <f t="shared" si="6"/>
        <v>14486.047199999999</v>
      </c>
      <c r="I61" s="32">
        <f t="shared" si="7"/>
        <v>94964.0872</v>
      </c>
      <c r="J61" s="33">
        <f t="shared" si="8"/>
        <v>80478.04</v>
      </c>
      <c r="K61" s="55"/>
      <c r="L61" s="56"/>
      <c r="M61" s="77"/>
    </row>
    <row r="62" spans="1:13" ht="13.5" thickBot="1">
      <c r="A62" s="123" t="s">
        <v>74</v>
      </c>
      <c r="B62" s="15" t="s">
        <v>12</v>
      </c>
      <c r="C62" s="22">
        <v>4.2</v>
      </c>
      <c r="D62" s="128">
        <v>86939</v>
      </c>
      <c r="E62" s="31">
        <v>1100</v>
      </c>
      <c r="F62" s="31">
        <v>0</v>
      </c>
      <c r="G62" s="31">
        <v>1715.04</v>
      </c>
      <c r="H62" s="31">
        <f t="shared" si="6"/>
        <v>15759.727199999998</v>
      </c>
      <c r="I62" s="32">
        <f t="shared" si="7"/>
        <v>103313.76719999999</v>
      </c>
      <c r="J62" s="33">
        <f t="shared" si="8"/>
        <v>87554.04</v>
      </c>
      <c r="K62" s="55"/>
      <c r="L62" s="56"/>
      <c r="M62" s="77"/>
    </row>
    <row r="63" spans="1:13" ht="14.25" customHeight="1" thickBot="1">
      <c r="A63" s="123" t="s">
        <v>36</v>
      </c>
      <c r="B63" s="15" t="s">
        <v>35</v>
      </c>
      <c r="C63" s="22">
        <v>6.5</v>
      </c>
      <c r="D63" s="128">
        <v>84633</v>
      </c>
      <c r="E63" s="31">
        <v>1100</v>
      </c>
      <c r="F63" s="31">
        <v>0</v>
      </c>
      <c r="G63" s="31">
        <v>1715.04</v>
      </c>
      <c r="H63" s="31">
        <f t="shared" si="6"/>
        <v>15344.647199999998</v>
      </c>
      <c r="I63" s="32">
        <f t="shared" si="7"/>
        <v>100592.68719999999</v>
      </c>
      <c r="J63" s="33">
        <f t="shared" si="8"/>
        <v>85248.04</v>
      </c>
      <c r="K63" s="51"/>
      <c r="L63" s="51"/>
      <c r="M63" s="77"/>
    </row>
    <row r="64" spans="1:13" ht="13.5" customHeight="1" thickBot="1">
      <c r="A64" s="123" t="s">
        <v>73</v>
      </c>
      <c r="B64" s="15" t="s">
        <v>72</v>
      </c>
      <c r="C64" s="22">
        <v>50</v>
      </c>
      <c r="D64" s="128">
        <v>86303</v>
      </c>
      <c r="E64" s="31">
        <v>1100</v>
      </c>
      <c r="F64" s="31">
        <v>0</v>
      </c>
      <c r="G64" s="31">
        <v>1715.04</v>
      </c>
      <c r="H64" s="31">
        <f t="shared" si="6"/>
        <v>15645.247199999998</v>
      </c>
      <c r="I64" s="32">
        <f t="shared" si="7"/>
        <v>102563.28719999999</v>
      </c>
      <c r="J64" s="33">
        <f t="shared" si="8"/>
        <v>86918.04</v>
      </c>
      <c r="K64" s="51"/>
      <c r="L64" s="51"/>
      <c r="M64" s="77"/>
    </row>
    <row r="65" spans="1:13" ht="13.5" thickBot="1">
      <c r="A65" s="123" t="s">
        <v>2</v>
      </c>
      <c r="B65" s="15" t="s">
        <v>29</v>
      </c>
      <c r="C65" s="22" t="s">
        <v>27</v>
      </c>
      <c r="D65" s="128">
        <v>75809</v>
      </c>
      <c r="E65" s="5">
        <v>0</v>
      </c>
      <c r="F65" s="150">
        <v>0</v>
      </c>
      <c r="G65" s="31">
        <v>1715.04</v>
      </c>
      <c r="H65" s="31">
        <f t="shared" si="6"/>
        <v>13954.327199999998</v>
      </c>
      <c r="I65" s="32">
        <f t="shared" si="7"/>
        <v>91478.3672</v>
      </c>
      <c r="J65" s="33">
        <f t="shared" si="8"/>
        <v>77524.04</v>
      </c>
      <c r="K65" s="51"/>
      <c r="L65" s="51"/>
      <c r="M65" s="77"/>
    </row>
    <row r="66" spans="1:13" ht="13.5" thickBot="1">
      <c r="A66" s="123" t="s">
        <v>2</v>
      </c>
      <c r="B66" s="15" t="s">
        <v>31</v>
      </c>
      <c r="C66" s="22" t="s">
        <v>27</v>
      </c>
      <c r="D66" s="128">
        <v>75703</v>
      </c>
      <c r="E66" s="5">
        <v>0</v>
      </c>
      <c r="F66" s="150">
        <v>0</v>
      </c>
      <c r="G66" s="31">
        <v>1715.04</v>
      </c>
      <c r="H66" s="31">
        <f t="shared" si="6"/>
        <v>13935.247199999998</v>
      </c>
      <c r="I66" s="32">
        <f t="shared" si="7"/>
        <v>91353.28719999999</v>
      </c>
      <c r="J66" s="33">
        <f t="shared" si="8"/>
        <v>77418.04</v>
      </c>
      <c r="K66" s="51"/>
      <c r="L66" s="51"/>
      <c r="M66" s="77"/>
    </row>
    <row r="67" spans="1:13" ht="13.5" thickBot="1">
      <c r="A67" s="124" t="s">
        <v>2</v>
      </c>
      <c r="B67" s="21" t="s">
        <v>32</v>
      </c>
      <c r="C67" s="23" t="s">
        <v>27</v>
      </c>
      <c r="D67" s="232">
        <v>71783</v>
      </c>
      <c r="E67" s="19">
        <v>0</v>
      </c>
      <c r="F67" s="160">
        <v>0</v>
      </c>
      <c r="G67" s="31">
        <v>1715.04</v>
      </c>
      <c r="H67" s="161">
        <f t="shared" si="6"/>
        <v>13229.647199999998</v>
      </c>
      <c r="I67" s="162">
        <f t="shared" si="7"/>
        <v>86727.68719999999</v>
      </c>
      <c r="J67" s="163">
        <f t="shared" si="8"/>
        <v>73498.04</v>
      </c>
      <c r="K67" s="51"/>
      <c r="L67" s="51"/>
      <c r="M67" s="77"/>
    </row>
    <row r="68" spans="1:9" ht="12.75">
      <c r="A68" s="9"/>
      <c r="B68" s="10"/>
      <c r="C68" s="10"/>
      <c r="D68" s="233"/>
      <c r="E68" s="10"/>
      <c r="F68" s="10"/>
      <c r="G68" s="10"/>
      <c r="H68" s="10"/>
      <c r="I68" s="10"/>
    </row>
    <row r="69" spans="1:10" ht="13.5">
      <c r="A69" s="37"/>
      <c r="B69" s="69"/>
      <c r="C69" s="51"/>
      <c r="D69" s="70"/>
      <c r="E69" s="70"/>
      <c r="F69" s="70"/>
      <c r="G69" s="70"/>
      <c r="H69" s="11"/>
      <c r="I69" s="16"/>
      <c r="J69" s="16"/>
    </row>
    <row r="70" spans="1:3" ht="15">
      <c r="A70" s="14"/>
      <c r="B70" s="14"/>
      <c r="C70" s="14"/>
    </row>
    <row r="71" spans="2:11" ht="16.5" customHeight="1">
      <c r="B71" s="51"/>
      <c r="C71" s="51"/>
      <c r="D71" s="225"/>
      <c r="E71" s="51"/>
      <c r="F71" s="51"/>
      <c r="G71" s="51"/>
      <c r="H71" s="51"/>
      <c r="I71" s="51"/>
      <c r="J71" s="51"/>
      <c r="K71" s="51"/>
    </row>
    <row r="72" spans="1:13" ht="12.75">
      <c r="A72" s="78"/>
      <c r="B72" s="51"/>
      <c r="C72" s="78"/>
      <c r="D72" s="225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>
      <c r="A73" s="79"/>
      <c r="B73" s="79"/>
      <c r="C73" s="80"/>
      <c r="D73" s="82"/>
      <c r="E73" s="81"/>
      <c r="F73" s="81"/>
      <c r="G73" s="81"/>
      <c r="H73" s="81"/>
      <c r="I73" s="80"/>
      <c r="J73" s="82"/>
      <c r="K73" s="51"/>
      <c r="L73" s="51"/>
      <c r="M73" s="51"/>
    </row>
    <row r="74" spans="1:13" ht="12.75">
      <c r="A74" s="57"/>
      <c r="B74" s="83"/>
      <c r="C74" s="44"/>
      <c r="D74" s="235"/>
      <c r="E74" s="76"/>
      <c r="F74" s="76"/>
      <c r="G74" s="76"/>
      <c r="H74" s="76"/>
      <c r="I74" s="16"/>
      <c r="J74" s="16"/>
      <c r="K74" s="51"/>
      <c r="L74" s="51"/>
      <c r="M74" s="51"/>
    </row>
    <row r="75" spans="1:13" ht="12.75">
      <c r="A75" s="84"/>
      <c r="B75" s="83"/>
      <c r="C75" s="44"/>
      <c r="D75" s="235"/>
      <c r="E75" s="76"/>
      <c r="F75" s="76"/>
      <c r="G75" s="76"/>
      <c r="H75" s="11"/>
      <c r="I75" s="16"/>
      <c r="J75" s="16"/>
      <c r="K75" s="51"/>
      <c r="L75" s="51"/>
      <c r="M75" s="51"/>
    </row>
    <row r="76" spans="1:13" ht="12.75">
      <c r="A76" s="51"/>
      <c r="B76" s="51"/>
      <c r="C76" s="51"/>
      <c r="D76" s="225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2.75">
      <c r="A77" s="51"/>
      <c r="B77" s="51"/>
      <c r="C77" s="51"/>
      <c r="D77" s="225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2.75">
      <c r="A78" s="78"/>
      <c r="B78" s="51"/>
      <c r="C78" s="78"/>
      <c r="D78" s="225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2.75">
      <c r="A79" s="51"/>
      <c r="B79" s="51"/>
      <c r="C79" s="51"/>
      <c r="D79" s="225"/>
      <c r="E79" s="51"/>
      <c r="F79" s="51"/>
      <c r="G79" s="51"/>
      <c r="H79" s="51"/>
      <c r="I79" s="51"/>
      <c r="J79" s="51"/>
      <c r="K79" s="51"/>
      <c r="L79" s="51"/>
      <c r="M79" s="51"/>
    </row>
    <row r="80" spans="1:13" ht="12.75">
      <c r="A80" s="79"/>
      <c r="B80" s="79"/>
      <c r="C80" s="81"/>
      <c r="D80" s="82"/>
      <c r="E80" s="81"/>
      <c r="F80" s="81"/>
      <c r="G80" s="81"/>
      <c r="H80" s="81"/>
      <c r="I80" s="80"/>
      <c r="J80" s="82"/>
      <c r="K80" s="51"/>
      <c r="L80" s="51"/>
      <c r="M80" s="51"/>
    </row>
    <row r="81" spans="1:13" ht="12.75">
      <c r="A81" s="43"/>
      <c r="B81" s="43"/>
      <c r="C81" s="44"/>
      <c r="D81" s="236"/>
      <c r="E81" s="77"/>
      <c r="F81" s="77"/>
      <c r="G81" s="77"/>
      <c r="H81" s="45"/>
      <c r="I81" s="16"/>
      <c r="J81" s="16"/>
      <c r="K81" s="51"/>
      <c r="L81" s="51"/>
      <c r="M81" s="51"/>
    </row>
    <row r="82" spans="1:13" ht="12.75">
      <c r="A82" s="43"/>
      <c r="B82" s="43"/>
      <c r="C82" s="44"/>
      <c r="D82" s="236"/>
      <c r="E82" s="77"/>
      <c r="F82" s="77"/>
      <c r="G82" s="77"/>
      <c r="H82" s="45"/>
      <c r="I82" s="16"/>
      <c r="J82" s="16"/>
      <c r="K82" s="51"/>
      <c r="L82" s="51"/>
      <c r="M82" s="51"/>
    </row>
    <row r="83" spans="1:13" ht="12.75">
      <c r="A83" s="43"/>
      <c r="B83" s="43"/>
      <c r="C83" s="44"/>
      <c r="D83" s="236"/>
      <c r="E83" s="77"/>
      <c r="F83" s="77"/>
      <c r="G83" s="77"/>
      <c r="H83" s="45"/>
      <c r="I83" s="16"/>
      <c r="J83" s="16"/>
      <c r="K83" s="51"/>
      <c r="L83" s="51"/>
      <c r="M83" s="51"/>
    </row>
    <row r="84" spans="1:13" ht="12.75">
      <c r="A84" s="51"/>
      <c r="B84" s="51"/>
      <c r="C84" s="51"/>
      <c r="D84" s="225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225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78"/>
      <c r="B86" s="51"/>
      <c r="C86" s="78"/>
      <c r="D86" s="225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79"/>
      <c r="B87" s="79"/>
      <c r="C87" s="80"/>
      <c r="D87" s="82"/>
      <c r="E87" s="81"/>
      <c r="F87" s="81"/>
      <c r="G87" s="81"/>
      <c r="H87" s="81"/>
      <c r="I87" s="80"/>
      <c r="J87" s="82"/>
      <c r="K87" s="51"/>
      <c r="L87" s="51"/>
      <c r="M87" s="51"/>
    </row>
    <row r="88" spans="1:13" ht="12.75">
      <c r="A88" s="57"/>
      <c r="B88" s="83"/>
      <c r="C88" s="44"/>
      <c r="D88" s="235"/>
      <c r="E88" s="76"/>
      <c r="F88" s="76"/>
      <c r="G88" s="76"/>
      <c r="H88" s="76"/>
      <c r="I88" s="16"/>
      <c r="J88" s="16"/>
      <c r="K88" s="51"/>
      <c r="L88" s="51"/>
      <c r="M88" s="51"/>
    </row>
    <row r="89" spans="1:13" ht="12.75">
      <c r="A89" s="84"/>
      <c r="B89" s="83"/>
      <c r="C89" s="44"/>
      <c r="D89" s="235"/>
      <c r="E89" s="76"/>
      <c r="F89" s="76"/>
      <c r="G89" s="76"/>
      <c r="H89" s="11"/>
      <c r="I89" s="16"/>
      <c r="J89" s="16"/>
      <c r="K89" s="51"/>
      <c r="L89" s="51"/>
      <c r="M89" s="51"/>
    </row>
    <row r="90" spans="2:11" ht="12.75">
      <c r="B90" s="51"/>
      <c r="C90" s="51"/>
      <c r="D90" s="225"/>
      <c r="E90" s="51"/>
      <c r="F90" s="51"/>
      <c r="G90" s="51"/>
      <c r="H90" s="51"/>
      <c r="I90" s="51"/>
      <c r="J90" s="51"/>
      <c r="K90" s="51"/>
    </row>
  </sheetData>
  <sheetProtection/>
  <mergeCells count="15">
    <mergeCell ref="B5:J5"/>
    <mergeCell ref="A6:J6"/>
    <mergeCell ref="A1:J1"/>
    <mergeCell ref="B3:J3"/>
    <mergeCell ref="B4:J4"/>
    <mergeCell ref="A57:B57"/>
    <mergeCell ref="A11:B11"/>
    <mergeCell ref="A35:J35"/>
    <mergeCell ref="A56:J56"/>
    <mergeCell ref="K9:M10"/>
    <mergeCell ref="K35:M36"/>
    <mergeCell ref="A9:J9"/>
    <mergeCell ref="A36:B36"/>
    <mergeCell ref="A10:J10"/>
    <mergeCell ref="K51:L51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11.8515625" style="105" customWidth="1"/>
    <col min="2" max="2" width="20.28125" style="105" customWidth="1"/>
    <col min="3" max="3" width="8.7109375" style="105" customWidth="1"/>
    <col min="4" max="4" width="11.421875" style="241" customWidth="1"/>
    <col min="5" max="6" width="11.421875" style="105" customWidth="1"/>
    <col min="7" max="7" width="13.00390625" style="105" customWidth="1"/>
    <col min="8" max="8" width="12.421875" style="105" customWidth="1"/>
    <col min="9" max="9" width="13.140625" style="105" bestFit="1" customWidth="1"/>
    <col min="10" max="16384" width="9.140625" style="105" customWidth="1"/>
  </cols>
  <sheetData>
    <row r="1" spans="1:8" ht="23.25">
      <c r="A1" s="181" t="s">
        <v>87</v>
      </c>
      <c r="B1" s="182"/>
      <c r="C1" s="182"/>
      <c r="D1" s="182"/>
      <c r="E1" s="182"/>
      <c r="F1" s="182"/>
      <c r="G1" s="182"/>
      <c r="H1" s="182"/>
    </row>
    <row r="2" spans="1:8" ht="16.5">
      <c r="A2" s="116" t="s">
        <v>82</v>
      </c>
      <c r="B2" s="59"/>
      <c r="C2" s="59"/>
      <c r="D2" s="223"/>
      <c r="E2" s="59"/>
      <c r="F2" s="59"/>
      <c r="G2" s="59"/>
      <c r="H2" s="59"/>
    </row>
    <row r="3" spans="1:8" s="106" customFormat="1" ht="12.75">
      <c r="A3" s="193" t="s">
        <v>83</v>
      </c>
      <c r="B3" s="193"/>
      <c r="C3" s="193"/>
      <c r="D3" s="193"/>
      <c r="E3" s="193"/>
      <c r="F3" s="193"/>
      <c r="G3" s="193"/>
      <c r="H3" s="193"/>
    </row>
    <row r="4" spans="1:8" s="106" customFormat="1" ht="12.75">
      <c r="A4" s="193" t="s">
        <v>84</v>
      </c>
      <c r="B4" s="193"/>
      <c r="C4" s="193"/>
      <c r="D4" s="193"/>
      <c r="E4" s="193"/>
      <c r="F4" s="193"/>
      <c r="G4" s="193"/>
      <c r="H4" s="193"/>
    </row>
    <row r="5" spans="1:8" s="106" customFormat="1" ht="12.75">
      <c r="A5" s="193" t="s">
        <v>85</v>
      </c>
      <c r="B5" s="193"/>
      <c r="C5" s="193"/>
      <c r="D5" s="193"/>
      <c r="E5" s="193"/>
      <c r="F5" s="193"/>
      <c r="G5" s="193"/>
      <c r="H5" s="193"/>
    </row>
    <row r="6" spans="1:8" ht="15">
      <c r="A6" s="194" t="s">
        <v>86</v>
      </c>
      <c r="B6" s="194"/>
      <c r="C6" s="194"/>
      <c r="D6" s="194"/>
      <c r="E6" s="194"/>
      <c r="F6" s="194"/>
      <c r="G6" s="194"/>
      <c r="H6" s="194"/>
    </row>
    <row r="7" spans="1:8" ht="15.75" thickBot="1">
      <c r="A7" s="107"/>
      <c r="B7" s="107"/>
      <c r="C7" s="107"/>
      <c r="D7" s="237"/>
      <c r="E7" s="107"/>
      <c r="F7" s="107"/>
      <c r="G7" s="107"/>
      <c r="H7" s="107"/>
    </row>
    <row r="8" spans="1:9" ht="13.5" thickBot="1">
      <c r="A8" s="186" t="s">
        <v>179</v>
      </c>
      <c r="B8" s="187"/>
      <c r="C8" s="187"/>
      <c r="D8" s="187"/>
      <c r="E8" s="187"/>
      <c r="F8" s="187"/>
      <c r="G8" s="187"/>
      <c r="H8" s="187"/>
      <c r="I8" s="188"/>
    </row>
    <row r="9" spans="1:9" ht="13.5" thickBot="1">
      <c r="A9" s="186" t="s">
        <v>26</v>
      </c>
      <c r="B9" s="187"/>
      <c r="C9" s="187"/>
      <c r="D9" s="187"/>
      <c r="E9" s="187"/>
      <c r="F9" s="187"/>
      <c r="G9" s="187"/>
      <c r="H9" s="187"/>
      <c r="I9" s="188"/>
    </row>
    <row r="10" spans="1:9" ht="13.5" thickBot="1">
      <c r="A10" s="189" t="s">
        <v>14</v>
      </c>
      <c r="B10" s="190"/>
      <c r="C10" s="143" t="s">
        <v>7</v>
      </c>
      <c r="D10" s="238" t="s">
        <v>0</v>
      </c>
      <c r="E10" s="27" t="s">
        <v>15</v>
      </c>
      <c r="F10" s="157"/>
      <c r="G10" s="98" t="s">
        <v>167</v>
      </c>
      <c r="H10" s="99" t="s">
        <v>1</v>
      </c>
      <c r="I10" s="102" t="s">
        <v>69</v>
      </c>
    </row>
    <row r="11" spans="1:9" ht="13.5" thickBot="1">
      <c r="A11" s="28" t="s">
        <v>155</v>
      </c>
      <c r="B11" s="29" t="s">
        <v>102</v>
      </c>
      <c r="C11" s="30">
        <v>11</v>
      </c>
      <c r="D11" s="227">
        <v>96136</v>
      </c>
      <c r="E11" s="71">
        <v>1100</v>
      </c>
      <c r="F11" s="71"/>
      <c r="G11" s="71">
        <f>(D11-E11)*18%</f>
        <v>17106.48</v>
      </c>
      <c r="H11" s="71">
        <f>D11-E11+G11</f>
        <v>112142.48</v>
      </c>
      <c r="I11" s="145">
        <f>H11-G11</f>
        <v>95036</v>
      </c>
    </row>
    <row r="12" spans="1:9" ht="13.5" thickBot="1">
      <c r="A12" s="12" t="s">
        <v>155</v>
      </c>
      <c r="B12" s="4" t="s">
        <v>98</v>
      </c>
      <c r="C12" s="22" t="s">
        <v>101</v>
      </c>
      <c r="D12" s="228">
        <v>95336</v>
      </c>
      <c r="E12" s="65">
        <v>1100</v>
      </c>
      <c r="F12" s="65"/>
      <c r="G12" s="65">
        <f aca="true" t="shared" si="0" ref="G12:G32">(D12-E12)*18%</f>
        <v>16962.48</v>
      </c>
      <c r="H12" s="65">
        <f aca="true" t="shared" si="1" ref="H12:H32">D12-E12+G12</f>
        <v>111198.48</v>
      </c>
      <c r="I12" s="145">
        <f aca="true" t="shared" si="2" ref="I12:I32">H12-G12</f>
        <v>94236</v>
      </c>
    </row>
    <row r="13" spans="1:9" ht="13.5" thickBot="1">
      <c r="A13" s="12" t="s">
        <v>155</v>
      </c>
      <c r="B13" s="4" t="s">
        <v>20</v>
      </c>
      <c r="C13" s="22">
        <v>6</v>
      </c>
      <c r="D13" s="228">
        <v>95836</v>
      </c>
      <c r="E13" s="65">
        <v>1100</v>
      </c>
      <c r="F13" s="65"/>
      <c r="G13" s="65">
        <f t="shared" si="0"/>
        <v>17052.48</v>
      </c>
      <c r="H13" s="65">
        <f t="shared" si="1"/>
        <v>111788.48</v>
      </c>
      <c r="I13" s="145">
        <f t="shared" si="2"/>
        <v>94736</v>
      </c>
    </row>
    <row r="14" spans="1:9" ht="13.5" thickBot="1">
      <c r="A14" s="12" t="s">
        <v>155</v>
      </c>
      <c r="B14" s="4" t="s">
        <v>21</v>
      </c>
      <c r="C14" s="22">
        <v>3</v>
      </c>
      <c r="D14" s="228">
        <v>96136</v>
      </c>
      <c r="E14" s="65">
        <v>1100</v>
      </c>
      <c r="F14" s="65"/>
      <c r="G14" s="65">
        <f t="shared" si="0"/>
        <v>17106.48</v>
      </c>
      <c r="H14" s="65">
        <f t="shared" si="1"/>
        <v>112142.48</v>
      </c>
      <c r="I14" s="145">
        <f t="shared" si="2"/>
        <v>95036</v>
      </c>
    </row>
    <row r="15" spans="1:9" ht="13.5" thickBot="1">
      <c r="A15" s="12" t="s">
        <v>155</v>
      </c>
      <c r="B15" s="4" t="s">
        <v>164</v>
      </c>
      <c r="C15" s="22">
        <v>3.4</v>
      </c>
      <c r="D15" s="228">
        <v>98356</v>
      </c>
      <c r="E15" s="65">
        <v>1100</v>
      </c>
      <c r="F15" s="65"/>
      <c r="G15" s="65">
        <f t="shared" si="0"/>
        <v>17506.079999999998</v>
      </c>
      <c r="H15" s="65">
        <f t="shared" si="1"/>
        <v>114762.08</v>
      </c>
      <c r="I15" s="145">
        <f t="shared" si="2"/>
        <v>97256</v>
      </c>
    </row>
    <row r="16" spans="1:9" ht="13.5" thickBot="1">
      <c r="A16" s="12" t="s">
        <v>6</v>
      </c>
      <c r="B16" s="4" t="s">
        <v>17</v>
      </c>
      <c r="C16" s="22">
        <v>3</v>
      </c>
      <c r="D16" s="228">
        <v>97036</v>
      </c>
      <c r="E16" s="65">
        <v>1100</v>
      </c>
      <c r="F16" s="65"/>
      <c r="G16" s="65">
        <f t="shared" si="0"/>
        <v>17268.48</v>
      </c>
      <c r="H16" s="65">
        <f t="shared" si="1"/>
        <v>113204.48</v>
      </c>
      <c r="I16" s="145">
        <f t="shared" si="2"/>
        <v>95936</v>
      </c>
    </row>
    <row r="17" spans="1:9" ht="13.5" thickBot="1">
      <c r="A17" s="12" t="s">
        <v>18</v>
      </c>
      <c r="B17" s="4" t="s">
        <v>19</v>
      </c>
      <c r="C17" s="22">
        <v>11</v>
      </c>
      <c r="D17" s="228">
        <v>97336</v>
      </c>
      <c r="E17" s="65">
        <v>1100</v>
      </c>
      <c r="F17" s="65"/>
      <c r="G17" s="65">
        <f t="shared" si="0"/>
        <v>17322.48</v>
      </c>
      <c r="H17" s="65">
        <f t="shared" si="1"/>
        <v>113558.48</v>
      </c>
      <c r="I17" s="145">
        <f t="shared" si="2"/>
        <v>96236</v>
      </c>
    </row>
    <row r="18" spans="1:9" ht="13.5" thickBot="1">
      <c r="A18" s="12" t="s">
        <v>156</v>
      </c>
      <c r="B18" s="4" t="s">
        <v>79</v>
      </c>
      <c r="C18" s="22">
        <v>12</v>
      </c>
      <c r="D18" s="228">
        <v>102386</v>
      </c>
      <c r="E18" s="65">
        <v>1100</v>
      </c>
      <c r="F18" s="65"/>
      <c r="G18" s="65">
        <f t="shared" si="0"/>
        <v>18231.48</v>
      </c>
      <c r="H18" s="65">
        <f t="shared" si="1"/>
        <v>119517.48</v>
      </c>
      <c r="I18" s="145">
        <f t="shared" si="2"/>
        <v>101286</v>
      </c>
    </row>
    <row r="19" spans="1:9" ht="13.5" thickBot="1">
      <c r="A19" s="12" t="s">
        <v>95</v>
      </c>
      <c r="B19" s="4" t="s">
        <v>96</v>
      </c>
      <c r="C19" s="22"/>
      <c r="D19" s="228">
        <v>101586</v>
      </c>
      <c r="E19" s="65">
        <v>1100</v>
      </c>
      <c r="F19" s="65"/>
      <c r="G19" s="65">
        <f t="shared" si="0"/>
        <v>18087.48</v>
      </c>
      <c r="H19" s="65">
        <f t="shared" si="1"/>
        <v>118573.48</v>
      </c>
      <c r="I19" s="145">
        <f t="shared" si="2"/>
        <v>100486</v>
      </c>
    </row>
    <row r="20" spans="1:9" ht="13.5" thickBot="1">
      <c r="A20" s="12" t="s">
        <v>104</v>
      </c>
      <c r="B20" s="4" t="s">
        <v>105</v>
      </c>
      <c r="C20" s="22">
        <v>12</v>
      </c>
      <c r="D20" s="228">
        <v>99036</v>
      </c>
      <c r="E20" s="65">
        <v>1100</v>
      </c>
      <c r="F20" s="65"/>
      <c r="G20" s="65">
        <f t="shared" si="0"/>
        <v>17628.48</v>
      </c>
      <c r="H20" s="65">
        <f t="shared" si="1"/>
        <v>115564.48</v>
      </c>
      <c r="I20" s="145">
        <f t="shared" si="2"/>
        <v>97936</v>
      </c>
    </row>
    <row r="21" spans="1:9" ht="13.5" thickBot="1">
      <c r="A21" s="12" t="s">
        <v>104</v>
      </c>
      <c r="B21" s="4" t="s">
        <v>153</v>
      </c>
      <c r="C21" s="22">
        <v>10</v>
      </c>
      <c r="D21" s="228">
        <v>100886</v>
      </c>
      <c r="E21" s="65">
        <v>1100</v>
      </c>
      <c r="F21" s="65"/>
      <c r="G21" s="65">
        <f t="shared" si="0"/>
        <v>17961.48</v>
      </c>
      <c r="H21" s="65">
        <f t="shared" si="1"/>
        <v>117747.48</v>
      </c>
      <c r="I21" s="145">
        <f t="shared" si="2"/>
        <v>99786</v>
      </c>
    </row>
    <row r="22" spans="1:9" ht="13.5" thickBot="1">
      <c r="A22" s="12" t="s">
        <v>104</v>
      </c>
      <c r="B22" s="4" t="s">
        <v>94</v>
      </c>
      <c r="C22" s="22">
        <v>1.9</v>
      </c>
      <c r="D22" s="228">
        <v>103686</v>
      </c>
      <c r="E22" s="65">
        <v>1100</v>
      </c>
      <c r="F22" s="65"/>
      <c r="G22" s="65">
        <f t="shared" si="0"/>
        <v>18465.48</v>
      </c>
      <c r="H22" s="65">
        <f t="shared" si="1"/>
        <v>121051.48</v>
      </c>
      <c r="I22" s="145">
        <f t="shared" si="2"/>
        <v>102586</v>
      </c>
    </row>
    <row r="23" spans="1:9" ht="13.5" thickBot="1">
      <c r="A23" s="12" t="s">
        <v>104</v>
      </c>
      <c r="B23" s="4" t="s">
        <v>81</v>
      </c>
      <c r="C23" s="22">
        <v>3</v>
      </c>
      <c r="D23" s="228">
        <v>98986</v>
      </c>
      <c r="E23" s="65">
        <v>1100</v>
      </c>
      <c r="F23" s="65"/>
      <c r="G23" s="65">
        <f t="shared" si="0"/>
        <v>17619.48</v>
      </c>
      <c r="H23" s="65">
        <f t="shared" si="1"/>
        <v>115505.48</v>
      </c>
      <c r="I23" s="145">
        <f t="shared" si="2"/>
        <v>97886</v>
      </c>
    </row>
    <row r="24" spans="1:9" ht="13.5" thickBot="1">
      <c r="A24" s="12" t="s">
        <v>104</v>
      </c>
      <c r="B24" s="4" t="s">
        <v>90</v>
      </c>
      <c r="C24" s="22">
        <v>8</v>
      </c>
      <c r="D24" s="228">
        <v>102336</v>
      </c>
      <c r="E24" s="65">
        <v>1100</v>
      </c>
      <c r="F24" s="65"/>
      <c r="G24" s="65">
        <f t="shared" si="0"/>
        <v>18222.48</v>
      </c>
      <c r="H24" s="65">
        <f t="shared" si="1"/>
        <v>119458.48</v>
      </c>
      <c r="I24" s="145">
        <f t="shared" si="2"/>
        <v>101236</v>
      </c>
    </row>
    <row r="25" spans="1:9" ht="13.5" thickBot="1">
      <c r="A25" s="12" t="s">
        <v>104</v>
      </c>
      <c r="B25" s="4" t="s">
        <v>103</v>
      </c>
      <c r="C25" s="22"/>
      <c r="D25" s="228">
        <v>101536</v>
      </c>
      <c r="E25" s="65">
        <v>1100</v>
      </c>
      <c r="F25" s="65"/>
      <c r="G25" s="65">
        <f t="shared" si="0"/>
        <v>18078.48</v>
      </c>
      <c r="H25" s="65">
        <f t="shared" si="1"/>
        <v>118514.48</v>
      </c>
      <c r="I25" s="145">
        <f t="shared" si="2"/>
        <v>100436</v>
      </c>
    </row>
    <row r="26" spans="1:9" ht="13.5" thickBot="1">
      <c r="A26" s="12" t="s">
        <v>160</v>
      </c>
      <c r="B26" s="4" t="s">
        <v>161</v>
      </c>
      <c r="C26" s="22">
        <v>40</v>
      </c>
      <c r="D26" s="228">
        <v>100436</v>
      </c>
      <c r="E26" s="65">
        <v>1100</v>
      </c>
      <c r="F26" s="65"/>
      <c r="G26" s="65">
        <f t="shared" si="0"/>
        <v>17880.48</v>
      </c>
      <c r="H26" s="65">
        <f t="shared" si="1"/>
        <v>117216.48</v>
      </c>
      <c r="I26" s="145">
        <f t="shared" si="2"/>
        <v>99336</v>
      </c>
    </row>
    <row r="27" spans="1:9" ht="13.5" thickBot="1">
      <c r="A27" s="12" t="s">
        <v>160</v>
      </c>
      <c r="B27" s="4" t="s">
        <v>159</v>
      </c>
      <c r="C27" s="22">
        <v>8</v>
      </c>
      <c r="D27" s="228">
        <v>99016</v>
      </c>
      <c r="E27" s="65">
        <v>1100</v>
      </c>
      <c r="F27" s="65"/>
      <c r="G27" s="65">
        <f t="shared" si="0"/>
        <v>17624.88</v>
      </c>
      <c r="H27" s="65">
        <f t="shared" si="1"/>
        <v>115540.88</v>
      </c>
      <c r="I27" s="145">
        <f t="shared" si="2"/>
        <v>97916</v>
      </c>
    </row>
    <row r="28" spans="1:9" ht="13.5" thickBot="1">
      <c r="A28" s="12" t="s">
        <v>160</v>
      </c>
      <c r="B28" s="4" t="s">
        <v>162</v>
      </c>
      <c r="C28" s="22">
        <v>65</v>
      </c>
      <c r="D28" s="228">
        <v>100386</v>
      </c>
      <c r="E28" s="65">
        <v>1100</v>
      </c>
      <c r="F28" s="65"/>
      <c r="G28" s="65">
        <f t="shared" si="0"/>
        <v>17871.48</v>
      </c>
      <c r="H28" s="65">
        <f t="shared" si="1"/>
        <v>117157.48</v>
      </c>
      <c r="I28" s="145">
        <f t="shared" si="2"/>
        <v>99286</v>
      </c>
    </row>
    <row r="29" spans="1:9" ht="13.5" thickBot="1">
      <c r="A29" s="12" t="s">
        <v>160</v>
      </c>
      <c r="B29" s="4" t="s">
        <v>163</v>
      </c>
      <c r="C29" s="22">
        <v>55</v>
      </c>
      <c r="D29" s="228">
        <v>100486</v>
      </c>
      <c r="E29" s="65">
        <v>1100</v>
      </c>
      <c r="F29" s="65"/>
      <c r="G29" s="65">
        <f t="shared" si="0"/>
        <v>17889.48</v>
      </c>
      <c r="H29" s="65">
        <f t="shared" si="1"/>
        <v>117275.48</v>
      </c>
      <c r="I29" s="145">
        <f t="shared" si="2"/>
        <v>99386</v>
      </c>
    </row>
    <row r="30" spans="1:9" ht="13.5" thickBot="1">
      <c r="A30" s="12" t="s">
        <v>166</v>
      </c>
      <c r="B30" s="4" t="s">
        <v>165</v>
      </c>
      <c r="C30" s="22">
        <v>3</v>
      </c>
      <c r="D30" s="228">
        <v>99736</v>
      </c>
      <c r="E30" s="65">
        <v>1100</v>
      </c>
      <c r="F30" s="65"/>
      <c r="G30" s="65">
        <f t="shared" si="0"/>
        <v>17754.48</v>
      </c>
      <c r="H30" s="65">
        <f t="shared" si="1"/>
        <v>116390.48</v>
      </c>
      <c r="I30" s="145">
        <f t="shared" si="2"/>
        <v>98636</v>
      </c>
    </row>
    <row r="31" spans="1:9" ht="13.5" thickBot="1">
      <c r="A31" s="159"/>
      <c r="B31" s="135" t="s">
        <v>171</v>
      </c>
      <c r="C31" s="136"/>
      <c r="D31" s="66">
        <v>99386</v>
      </c>
      <c r="E31" s="68">
        <v>1100</v>
      </c>
      <c r="F31" s="68"/>
      <c r="G31" s="68">
        <f>(D31-E31)*18%</f>
        <v>17691.48</v>
      </c>
      <c r="H31" s="68">
        <f>D31-E31+G31</f>
        <v>115977.48</v>
      </c>
      <c r="I31" s="145">
        <f>H31-G31</f>
        <v>98286</v>
      </c>
    </row>
    <row r="32" spans="1:9" ht="13.5" thickBot="1">
      <c r="A32" s="17" t="s">
        <v>97</v>
      </c>
      <c r="B32" s="18" t="s">
        <v>99</v>
      </c>
      <c r="C32" s="23" t="s">
        <v>100</v>
      </c>
      <c r="D32" s="66">
        <v>99886</v>
      </c>
      <c r="E32" s="68">
        <v>1100</v>
      </c>
      <c r="F32" s="68"/>
      <c r="G32" s="68">
        <f t="shared" si="0"/>
        <v>17781.48</v>
      </c>
      <c r="H32" s="68">
        <f t="shared" si="1"/>
        <v>116567.48</v>
      </c>
      <c r="I32" s="145">
        <f t="shared" si="2"/>
        <v>98786</v>
      </c>
    </row>
    <row r="33" spans="2:8" ht="13.5" thickBot="1">
      <c r="B33" s="109"/>
      <c r="D33" s="239"/>
      <c r="E33" s="108"/>
      <c r="F33" s="108"/>
      <c r="G33" s="108"/>
      <c r="H33" s="108"/>
    </row>
    <row r="34" spans="1:9" ht="13.5" thickBot="1">
      <c r="A34" s="186" t="s">
        <v>22</v>
      </c>
      <c r="B34" s="187"/>
      <c r="C34" s="187"/>
      <c r="D34" s="187"/>
      <c r="E34" s="187"/>
      <c r="F34" s="187"/>
      <c r="G34" s="187"/>
      <c r="H34" s="187"/>
      <c r="I34" s="188"/>
    </row>
    <row r="35" spans="1:9" ht="13.5" thickBot="1">
      <c r="A35" s="191" t="s">
        <v>14</v>
      </c>
      <c r="B35" s="192"/>
      <c r="C35" s="149" t="s">
        <v>7</v>
      </c>
      <c r="D35" s="238" t="s">
        <v>0</v>
      </c>
      <c r="E35" s="27" t="s">
        <v>15</v>
      </c>
      <c r="F35" s="157"/>
      <c r="G35" s="98" t="s">
        <v>167</v>
      </c>
      <c r="H35" s="99" t="s">
        <v>1</v>
      </c>
      <c r="I35" s="102" t="s">
        <v>69</v>
      </c>
    </row>
    <row r="36" spans="1:9" ht="13.5" thickBot="1">
      <c r="A36" s="28" t="s">
        <v>6</v>
      </c>
      <c r="B36" s="29" t="s">
        <v>23</v>
      </c>
      <c r="C36" s="30">
        <v>0.9</v>
      </c>
      <c r="D36" s="227">
        <v>88318</v>
      </c>
      <c r="E36" s="71">
        <v>1100</v>
      </c>
      <c r="F36" s="31">
        <v>0</v>
      </c>
      <c r="G36" s="71">
        <f>(D36-E36-F36)*18%</f>
        <v>15699.24</v>
      </c>
      <c r="H36" s="71">
        <f>D36-E36-F36+G36</f>
        <v>102917.24</v>
      </c>
      <c r="I36" s="145">
        <f aca="true" t="shared" si="3" ref="I36:I53">H36-G36</f>
        <v>87218</v>
      </c>
    </row>
    <row r="37" spans="1:9" ht="13.5" thickBot="1">
      <c r="A37" s="127" t="s">
        <v>107</v>
      </c>
      <c r="B37" s="4" t="s">
        <v>106</v>
      </c>
      <c r="C37" s="22">
        <v>1.2</v>
      </c>
      <c r="D37" s="228">
        <v>87884</v>
      </c>
      <c r="E37" s="65">
        <v>1100</v>
      </c>
      <c r="F37" s="31">
        <v>0</v>
      </c>
      <c r="G37" s="71">
        <f aca="true" t="shared" si="4" ref="G37:G53">(D37-E37-F37)*18%</f>
        <v>15621.119999999999</v>
      </c>
      <c r="H37" s="71">
        <f aca="true" t="shared" si="5" ref="H37:H53">D37-E37-F37+G37</f>
        <v>102405.12</v>
      </c>
      <c r="I37" s="145">
        <f t="shared" si="3"/>
        <v>86784</v>
      </c>
    </row>
    <row r="38" spans="1:9" ht="13.5" thickBot="1">
      <c r="A38" s="164" t="s">
        <v>5</v>
      </c>
      <c r="B38" s="4" t="s">
        <v>172</v>
      </c>
      <c r="C38" s="22">
        <v>2.7</v>
      </c>
      <c r="D38" s="228">
        <v>82828</v>
      </c>
      <c r="E38" s="65">
        <v>1100</v>
      </c>
      <c r="F38" s="31">
        <v>0</v>
      </c>
      <c r="G38" s="71">
        <f>(D38-E38-F38)*18%</f>
        <v>14711.039999999999</v>
      </c>
      <c r="H38" s="71">
        <f>D38-E38-F38+G38</f>
        <v>96439.04</v>
      </c>
      <c r="I38" s="145">
        <f>H38-G38</f>
        <v>81728</v>
      </c>
    </row>
    <row r="39" spans="1:9" ht="13.5" thickBot="1">
      <c r="A39" s="127" t="s">
        <v>5</v>
      </c>
      <c r="B39" s="110" t="s">
        <v>11</v>
      </c>
      <c r="C39" s="22">
        <v>8</v>
      </c>
      <c r="D39" s="228">
        <v>82828</v>
      </c>
      <c r="E39" s="65">
        <v>1100</v>
      </c>
      <c r="F39" s="31">
        <v>0</v>
      </c>
      <c r="G39" s="71">
        <f t="shared" si="4"/>
        <v>14711.039999999999</v>
      </c>
      <c r="H39" s="71">
        <f t="shared" si="5"/>
        <v>96439.04</v>
      </c>
      <c r="I39" s="145">
        <f t="shared" si="3"/>
        <v>81728</v>
      </c>
    </row>
    <row r="40" spans="1:9" ht="13.5" thickBot="1">
      <c r="A40" s="111" t="s">
        <v>5</v>
      </c>
      <c r="B40" s="110" t="s">
        <v>108</v>
      </c>
      <c r="C40" s="22">
        <v>8</v>
      </c>
      <c r="D40" s="228">
        <v>83778</v>
      </c>
      <c r="E40" s="65">
        <v>1100</v>
      </c>
      <c r="F40" s="31">
        <v>0</v>
      </c>
      <c r="G40" s="71">
        <f t="shared" si="4"/>
        <v>14882.039999999999</v>
      </c>
      <c r="H40" s="71">
        <f t="shared" si="5"/>
        <v>97560.04</v>
      </c>
      <c r="I40" s="145">
        <f t="shared" si="3"/>
        <v>82678</v>
      </c>
    </row>
    <row r="41" spans="1:9" ht="13.5" thickBot="1">
      <c r="A41" s="111" t="s">
        <v>24</v>
      </c>
      <c r="B41" s="110" t="s">
        <v>89</v>
      </c>
      <c r="C41" s="22">
        <v>18</v>
      </c>
      <c r="D41" s="228">
        <v>84474</v>
      </c>
      <c r="E41" s="65">
        <v>1100</v>
      </c>
      <c r="F41" s="31">
        <v>0</v>
      </c>
      <c r="G41" s="71">
        <f t="shared" si="4"/>
        <v>15007.32</v>
      </c>
      <c r="H41" s="71">
        <f t="shared" si="5"/>
        <v>98381.32</v>
      </c>
      <c r="I41" s="145">
        <f t="shared" si="3"/>
        <v>83374</v>
      </c>
    </row>
    <row r="42" spans="1:9" ht="13.5" thickBot="1">
      <c r="A42" s="111" t="s">
        <v>9</v>
      </c>
      <c r="B42" s="110" t="s">
        <v>8</v>
      </c>
      <c r="C42" s="22">
        <v>1.2</v>
      </c>
      <c r="D42" s="228">
        <v>84658</v>
      </c>
      <c r="E42" s="65">
        <v>1100</v>
      </c>
      <c r="F42" s="31">
        <v>0</v>
      </c>
      <c r="G42" s="71">
        <f t="shared" si="4"/>
        <v>15040.439999999999</v>
      </c>
      <c r="H42" s="71">
        <f t="shared" si="5"/>
        <v>98598.44</v>
      </c>
      <c r="I42" s="145">
        <f t="shared" si="3"/>
        <v>83558</v>
      </c>
    </row>
    <row r="43" spans="1:9" ht="13.5" thickBot="1">
      <c r="A43" s="111" t="s">
        <v>71</v>
      </c>
      <c r="B43" s="110" t="s">
        <v>70</v>
      </c>
      <c r="C43" s="22">
        <v>0.35</v>
      </c>
      <c r="D43" s="228">
        <v>86755</v>
      </c>
      <c r="E43" s="65">
        <v>1100</v>
      </c>
      <c r="F43" s="31">
        <v>0</v>
      </c>
      <c r="G43" s="71">
        <f t="shared" si="4"/>
        <v>15417.9</v>
      </c>
      <c r="H43" s="71">
        <f t="shared" si="5"/>
        <v>101072.9</v>
      </c>
      <c r="I43" s="145">
        <f t="shared" si="3"/>
        <v>85655</v>
      </c>
    </row>
    <row r="44" spans="1:9" ht="13.5" thickBot="1">
      <c r="A44" s="111" t="s">
        <v>10</v>
      </c>
      <c r="B44" s="110" t="s">
        <v>114</v>
      </c>
      <c r="C44" s="22">
        <v>0.28</v>
      </c>
      <c r="D44" s="228">
        <v>84368</v>
      </c>
      <c r="E44" s="65">
        <v>1100</v>
      </c>
      <c r="F44" s="31">
        <v>0</v>
      </c>
      <c r="G44" s="71">
        <f t="shared" si="4"/>
        <v>14988.24</v>
      </c>
      <c r="H44" s="71">
        <f t="shared" si="5"/>
        <v>98256.24</v>
      </c>
      <c r="I44" s="145">
        <f t="shared" si="3"/>
        <v>83268</v>
      </c>
    </row>
    <row r="45" spans="1:9" ht="13.5" thickBot="1">
      <c r="A45" s="111" t="s">
        <v>10</v>
      </c>
      <c r="B45" s="110" t="s">
        <v>112</v>
      </c>
      <c r="C45" s="22">
        <v>0.22</v>
      </c>
      <c r="D45" s="228">
        <v>84368</v>
      </c>
      <c r="E45" s="65">
        <v>1100</v>
      </c>
      <c r="F45" s="31">
        <v>0</v>
      </c>
      <c r="G45" s="71">
        <f t="shared" si="4"/>
        <v>14988.24</v>
      </c>
      <c r="H45" s="71">
        <f t="shared" si="5"/>
        <v>98256.24</v>
      </c>
      <c r="I45" s="145">
        <f t="shared" si="3"/>
        <v>83268</v>
      </c>
    </row>
    <row r="46" spans="1:9" ht="13.5" thickBot="1">
      <c r="A46" s="111" t="s">
        <v>33</v>
      </c>
      <c r="B46" s="110" t="s">
        <v>34</v>
      </c>
      <c r="C46" s="22">
        <v>0.43</v>
      </c>
      <c r="D46" s="228">
        <v>89328</v>
      </c>
      <c r="E46" s="65">
        <v>1100</v>
      </c>
      <c r="F46" s="31">
        <v>0</v>
      </c>
      <c r="G46" s="71">
        <f t="shared" si="4"/>
        <v>15881.039999999999</v>
      </c>
      <c r="H46" s="71">
        <f t="shared" si="5"/>
        <v>104109.04</v>
      </c>
      <c r="I46" s="145">
        <f t="shared" si="3"/>
        <v>88228</v>
      </c>
    </row>
    <row r="47" spans="1:9" ht="13.5" thickBot="1">
      <c r="A47" s="111" t="s">
        <v>33</v>
      </c>
      <c r="B47" s="110" t="s">
        <v>93</v>
      </c>
      <c r="C47" s="22">
        <v>0.22</v>
      </c>
      <c r="D47" s="228">
        <v>90778</v>
      </c>
      <c r="E47" s="65">
        <v>1100</v>
      </c>
      <c r="F47" s="31">
        <v>0</v>
      </c>
      <c r="G47" s="71">
        <f t="shared" si="4"/>
        <v>16142.039999999999</v>
      </c>
      <c r="H47" s="71">
        <f t="shared" si="5"/>
        <v>105820.04</v>
      </c>
      <c r="I47" s="145">
        <f t="shared" si="3"/>
        <v>89678</v>
      </c>
    </row>
    <row r="48" spans="1:9" ht="13.5" thickBot="1">
      <c r="A48" s="12" t="s">
        <v>33</v>
      </c>
      <c r="B48" s="4" t="s">
        <v>91</v>
      </c>
      <c r="C48" s="22"/>
      <c r="D48" s="228">
        <v>86598</v>
      </c>
      <c r="E48" s="65">
        <v>1100</v>
      </c>
      <c r="F48" s="31">
        <v>0</v>
      </c>
      <c r="G48" s="71">
        <f t="shared" si="4"/>
        <v>15389.64</v>
      </c>
      <c r="H48" s="71">
        <f t="shared" si="5"/>
        <v>100887.64</v>
      </c>
      <c r="I48" s="145">
        <f t="shared" si="3"/>
        <v>85498</v>
      </c>
    </row>
    <row r="49" spans="1:9" ht="13.5" thickBot="1">
      <c r="A49" s="12" t="s">
        <v>33</v>
      </c>
      <c r="B49" s="4" t="s">
        <v>111</v>
      </c>
      <c r="C49" s="22"/>
      <c r="D49" s="228">
        <v>87718</v>
      </c>
      <c r="E49" s="65">
        <v>1100</v>
      </c>
      <c r="F49" s="31">
        <v>0</v>
      </c>
      <c r="G49" s="71">
        <f t="shared" si="4"/>
        <v>15591.24</v>
      </c>
      <c r="H49" s="71">
        <f t="shared" si="5"/>
        <v>102209.24</v>
      </c>
      <c r="I49" s="145">
        <f t="shared" si="3"/>
        <v>86618</v>
      </c>
    </row>
    <row r="50" spans="1:9" ht="13.5" thickBot="1">
      <c r="A50" s="111" t="s">
        <v>2</v>
      </c>
      <c r="B50" s="110" t="s">
        <v>3</v>
      </c>
      <c r="C50" s="22" t="s">
        <v>27</v>
      </c>
      <c r="D50" s="228">
        <v>80288</v>
      </c>
      <c r="E50" s="65">
        <v>0</v>
      </c>
      <c r="F50" s="31">
        <v>0</v>
      </c>
      <c r="G50" s="71">
        <f t="shared" si="4"/>
        <v>14451.84</v>
      </c>
      <c r="H50" s="71">
        <f t="shared" si="5"/>
        <v>94739.84</v>
      </c>
      <c r="I50" s="145">
        <f t="shared" si="3"/>
        <v>80288</v>
      </c>
    </row>
    <row r="51" spans="1:9" ht="13.5" thickBot="1">
      <c r="A51" s="111" t="s">
        <v>2</v>
      </c>
      <c r="B51" s="110" t="s">
        <v>4</v>
      </c>
      <c r="C51" s="22" t="s">
        <v>27</v>
      </c>
      <c r="D51" s="228">
        <v>70520</v>
      </c>
      <c r="E51" s="65">
        <v>0</v>
      </c>
      <c r="F51" s="31">
        <v>0</v>
      </c>
      <c r="G51" s="71">
        <f t="shared" si="4"/>
        <v>12693.6</v>
      </c>
      <c r="H51" s="71">
        <f t="shared" si="5"/>
        <v>83213.6</v>
      </c>
      <c r="I51" s="145">
        <f t="shared" si="3"/>
        <v>70520</v>
      </c>
    </row>
    <row r="52" spans="1:9" ht="13.5" thickBot="1">
      <c r="A52" s="12" t="s">
        <v>2</v>
      </c>
      <c r="B52" s="4" t="s">
        <v>13</v>
      </c>
      <c r="C52" s="22" t="s">
        <v>27</v>
      </c>
      <c r="D52" s="228">
        <v>80198</v>
      </c>
      <c r="E52" s="65">
        <v>0</v>
      </c>
      <c r="F52" s="31">
        <v>0</v>
      </c>
      <c r="G52" s="71">
        <f t="shared" si="4"/>
        <v>14435.64</v>
      </c>
      <c r="H52" s="71">
        <f t="shared" si="5"/>
        <v>94633.64</v>
      </c>
      <c r="I52" s="145">
        <f t="shared" si="3"/>
        <v>80198</v>
      </c>
    </row>
    <row r="53" spans="1:9" ht="13.5" thickBot="1">
      <c r="A53" s="112" t="s">
        <v>2</v>
      </c>
      <c r="B53" s="113" t="s">
        <v>28</v>
      </c>
      <c r="C53" s="23" t="s">
        <v>27</v>
      </c>
      <c r="D53" s="66">
        <v>79238</v>
      </c>
      <c r="E53" s="68">
        <v>0</v>
      </c>
      <c r="F53" s="31">
        <v>0</v>
      </c>
      <c r="G53" s="71">
        <f t="shared" si="4"/>
        <v>14262.84</v>
      </c>
      <c r="H53" s="71">
        <f t="shared" si="5"/>
        <v>93500.84</v>
      </c>
      <c r="I53" s="145">
        <f t="shared" si="3"/>
        <v>79238</v>
      </c>
    </row>
    <row r="54" spans="2:8" ht="15" customHeight="1" thickBot="1">
      <c r="B54" s="109"/>
      <c r="D54" s="239"/>
      <c r="E54" s="108"/>
      <c r="F54" s="108"/>
      <c r="G54" s="108"/>
      <c r="H54" s="108"/>
    </row>
    <row r="55" spans="1:9" ht="13.5" thickBot="1">
      <c r="A55" s="186" t="s">
        <v>25</v>
      </c>
      <c r="B55" s="187"/>
      <c r="C55" s="187"/>
      <c r="D55" s="187"/>
      <c r="E55" s="187"/>
      <c r="F55" s="187"/>
      <c r="G55" s="187"/>
      <c r="H55" s="187"/>
      <c r="I55" s="188"/>
    </row>
    <row r="56" spans="1:9" ht="13.5" thickBot="1">
      <c r="A56" s="189" t="s">
        <v>14</v>
      </c>
      <c r="B56" s="190"/>
      <c r="C56" s="144" t="s">
        <v>7</v>
      </c>
      <c r="D56" s="238" t="s">
        <v>0</v>
      </c>
      <c r="E56" s="27" t="s">
        <v>15</v>
      </c>
      <c r="F56" s="157"/>
      <c r="G56" s="98" t="s">
        <v>167</v>
      </c>
      <c r="H56" s="99" t="s">
        <v>1</v>
      </c>
      <c r="I56" s="102" t="s">
        <v>69</v>
      </c>
    </row>
    <row r="57" spans="1:9" ht="13.5" thickBot="1">
      <c r="A57" s="73" t="s">
        <v>30</v>
      </c>
      <c r="B57" s="74" t="s">
        <v>80</v>
      </c>
      <c r="C57" s="30">
        <v>0.92</v>
      </c>
      <c r="D57" s="231">
        <v>80378</v>
      </c>
      <c r="E57" s="71">
        <v>1100</v>
      </c>
      <c r="F57" s="31">
        <v>0</v>
      </c>
      <c r="G57" s="71">
        <f aca="true" t="shared" si="6" ref="G57:G66">(D57-E57-F57)*18%</f>
        <v>14270.039999999999</v>
      </c>
      <c r="H57" s="71">
        <f aca="true" t="shared" si="7" ref="H57:H66">D57-E57-F57+G57</f>
        <v>93548.04</v>
      </c>
      <c r="I57" s="145">
        <f aca="true" t="shared" si="8" ref="I57:I66">H57-G57</f>
        <v>79278</v>
      </c>
    </row>
    <row r="58" spans="1:9" ht="13.5" thickBot="1">
      <c r="A58" s="20" t="s">
        <v>173</v>
      </c>
      <c r="B58" s="15" t="s">
        <v>170</v>
      </c>
      <c r="C58" s="22">
        <v>1.1</v>
      </c>
      <c r="D58" s="128">
        <v>79178</v>
      </c>
      <c r="E58" s="65">
        <v>1100</v>
      </c>
      <c r="F58" s="31">
        <v>0</v>
      </c>
      <c r="G58" s="71">
        <f t="shared" si="6"/>
        <v>14054.039999999999</v>
      </c>
      <c r="H58" s="71">
        <f t="shared" si="7"/>
        <v>92132.04</v>
      </c>
      <c r="I58" s="145">
        <f>H58-G58</f>
        <v>78078</v>
      </c>
    </row>
    <row r="59" spans="1:9" ht="13.5" thickBot="1">
      <c r="A59" s="20" t="s">
        <v>30</v>
      </c>
      <c r="B59" s="15" t="s">
        <v>120</v>
      </c>
      <c r="C59" s="22">
        <v>2</v>
      </c>
      <c r="D59" s="128">
        <v>80378</v>
      </c>
      <c r="E59" s="65">
        <v>1100</v>
      </c>
      <c r="F59" s="31">
        <v>0</v>
      </c>
      <c r="G59" s="71">
        <f t="shared" si="6"/>
        <v>14270.039999999999</v>
      </c>
      <c r="H59" s="71">
        <f t="shared" si="7"/>
        <v>93548.04</v>
      </c>
      <c r="I59" s="145">
        <f t="shared" si="8"/>
        <v>79278</v>
      </c>
    </row>
    <row r="60" spans="1:9" ht="13.5" thickBot="1">
      <c r="A60" s="20" t="s">
        <v>30</v>
      </c>
      <c r="B60" s="15" t="s">
        <v>169</v>
      </c>
      <c r="C60" s="22">
        <v>3</v>
      </c>
      <c r="D60" s="128">
        <v>81578</v>
      </c>
      <c r="E60" s="65">
        <v>1100</v>
      </c>
      <c r="F60" s="31">
        <v>0</v>
      </c>
      <c r="G60" s="71">
        <f t="shared" si="6"/>
        <v>14486.039999999999</v>
      </c>
      <c r="H60" s="71">
        <f t="shared" si="7"/>
        <v>94964.04</v>
      </c>
      <c r="I60" s="145">
        <f t="shared" si="8"/>
        <v>80478</v>
      </c>
    </row>
    <row r="61" spans="1:9" ht="13.5" thickBot="1">
      <c r="A61" s="20" t="s">
        <v>74</v>
      </c>
      <c r="B61" s="15" t="s">
        <v>12</v>
      </c>
      <c r="C61" s="22">
        <v>4.2</v>
      </c>
      <c r="D61" s="128">
        <v>88654</v>
      </c>
      <c r="E61" s="65">
        <v>1100</v>
      </c>
      <c r="F61" s="31">
        <v>0</v>
      </c>
      <c r="G61" s="71">
        <f t="shared" si="6"/>
        <v>15759.72</v>
      </c>
      <c r="H61" s="71">
        <f t="shared" si="7"/>
        <v>103313.72</v>
      </c>
      <c r="I61" s="145">
        <f t="shared" si="8"/>
        <v>87554</v>
      </c>
    </row>
    <row r="62" spans="1:9" ht="13.5" thickBot="1">
      <c r="A62" s="20" t="s">
        <v>36</v>
      </c>
      <c r="B62" s="15" t="s">
        <v>35</v>
      </c>
      <c r="C62" s="22">
        <v>6.5</v>
      </c>
      <c r="D62" s="128">
        <v>87548</v>
      </c>
      <c r="E62" s="65">
        <v>1100</v>
      </c>
      <c r="F62" s="31">
        <v>0</v>
      </c>
      <c r="G62" s="71">
        <f t="shared" si="6"/>
        <v>15560.64</v>
      </c>
      <c r="H62" s="71">
        <f t="shared" si="7"/>
        <v>102008.64</v>
      </c>
      <c r="I62" s="145">
        <f t="shared" si="8"/>
        <v>86448</v>
      </c>
    </row>
    <row r="63" spans="1:9" ht="13.5" thickBot="1">
      <c r="A63" s="20" t="s">
        <v>73</v>
      </c>
      <c r="B63" s="15" t="s">
        <v>72</v>
      </c>
      <c r="C63" s="22">
        <v>50</v>
      </c>
      <c r="D63" s="128">
        <v>88018</v>
      </c>
      <c r="E63" s="65">
        <v>1100</v>
      </c>
      <c r="F63" s="31">
        <v>0</v>
      </c>
      <c r="G63" s="71">
        <f t="shared" si="6"/>
        <v>15645.24</v>
      </c>
      <c r="H63" s="71">
        <f t="shared" si="7"/>
        <v>102563.24</v>
      </c>
      <c r="I63" s="145">
        <f t="shared" si="8"/>
        <v>86918</v>
      </c>
    </row>
    <row r="64" spans="1:9" ht="13.5" thickBot="1">
      <c r="A64" s="20" t="s">
        <v>2</v>
      </c>
      <c r="B64" s="15" t="s">
        <v>29</v>
      </c>
      <c r="C64" s="22" t="s">
        <v>27</v>
      </c>
      <c r="D64" s="128">
        <v>77524</v>
      </c>
      <c r="E64" s="65">
        <v>0</v>
      </c>
      <c r="F64" s="31">
        <v>0</v>
      </c>
      <c r="G64" s="71">
        <f t="shared" si="6"/>
        <v>13954.32</v>
      </c>
      <c r="H64" s="71">
        <f t="shared" si="7"/>
        <v>91478.32</v>
      </c>
      <c r="I64" s="145">
        <f t="shared" si="8"/>
        <v>77524</v>
      </c>
    </row>
    <row r="65" spans="1:9" ht="13.5" thickBot="1">
      <c r="A65" s="20" t="s">
        <v>2</v>
      </c>
      <c r="B65" s="15" t="s">
        <v>31</v>
      </c>
      <c r="C65" s="22" t="s">
        <v>27</v>
      </c>
      <c r="D65" s="128">
        <v>78618</v>
      </c>
      <c r="E65" s="65">
        <v>0</v>
      </c>
      <c r="F65" s="31">
        <v>0</v>
      </c>
      <c r="G65" s="71">
        <f t="shared" si="6"/>
        <v>14151.24</v>
      </c>
      <c r="H65" s="71">
        <f t="shared" si="7"/>
        <v>92769.24</v>
      </c>
      <c r="I65" s="145">
        <f t="shared" si="8"/>
        <v>78618</v>
      </c>
    </row>
    <row r="66" spans="1:9" ht="12.75">
      <c r="A66" s="20" t="s">
        <v>2</v>
      </c>
      <c r="B66" s="15" t="s">
        <v>32</v>
      </c>
      <c r="C66" s="22" t="s">
        <v>27</v>
      </c>
      <c r="D66" s="128">
        <v>73498</v>
      </c>
      <c r="E66" s="65">
        <v>0</v>
      </c>
      <c r="F66" s="31">
        <v>0</v>
      </c>
      <c r="G66" s="71">
        <f t="shared" si="6"/>
        <v>13229.64</v>
      </c>
      <c r="H66" s="71">
        <f t="shared" si="7"/>
        <v>86727.64</v>
      </c>
      <c r="I66" s="145">
        <f t="shared" si="8"/>
        <v>73498</v>
      </c>
    </row>
    <row r="67" spans="1:9" ht="13.5" thickBot="1">
      <c r="A67" s="146"/>
      <c r="B67" s="147"/>
      <c r="C67" s="147"/>
      <c r="D67" s="240"/>
      <c r="E67" s="147"/>
      <c r="F67" s="147"/>
      <c r="G67" s="147"/>
      <c r="H67" s="147"/>
      <c r="I67" s="148"/>
    </row>
    <row r="68" spans="1:9" s="86" customFormat="1" ht="16.5">
      <c r="A68" s="46" t="s">
        <v>75</v>
      </c>
      <c r="B68" s="105"/>
      <c r="C68" s="105"/>
      <c r="D68" s="241"/>
      <c r="E68" s="105"/>
      <c r="F68" s="105"/>
      <c r="G68" s="105"/>
      <c r="H68" s="105"/>
      <c r="I68" s="105"/>
    </row>
    <row r="69" ht="12.75">
      <c r="I69" s="86"/>
    </row>
    <row r="70" spans="1:8" ht="12.75">
      <c r="A70" s="86"/>
      <c r="B70" s="78"/>
      <c r="C70" s="78"/>
      <c r="D70" s="97"/>
      <c r="E70" s="78"/>
      <c r="F70" s="78"/>
      <c r="G70" s="78"/>
      <c r="H70" s="78"/>
    </row>
    <row r="71" spans="1:8" ht="12.75">
      <c r="A71" s="114"/>
      <c r="B71" s="114"/>
      <c r="C71" s="114"/>
      <c r="D71" s="242"/>
      <c r="E71" s="114"/>
      <c r="F71" s="114"/>
      <c r="G71" s="114"/>
      <c r="H71" s="114"/>
    </row>
    <row r="72" spans="1:8" ht="12.75">
      <c r="A72" s="185"/>
      <c r="B72" s="185"/>
      <c r="C72" s="85"/>
      <c r="D72" s="165"/>
      <c r="E72" s="85"/>
      <c r="F72" s="85"/>
      <c r="G72" s="85"/>
      <c r="H72" s="85"/>
    </row>
    <row r="73" spans="1:8" ht="12.75">
      <c r="A73" s="57"/>
      <c r="B73" s="83"/>
      <c r="C73" s="44"/>
      <c r="D73" s="235"/>
      <c r="E73" s="76"/>
      <c r="F73" s="76"/>
      <c r="G73" s="115"/>
      <c r="H73" s="115"/>
    </row>
    <row r="74" spans="1:8" ht="12.75">
      <c r="A74" s="57"/>
      <c r="B74" s="83"/>
      <c r="C74" s="44"/>
      <c r="D74" s="235"/>
      <c r="E74" s="76"/>
      <c r="F74" s="76"/>
      <c r="G74" s="115"/>
      <c r="H74" s="115"/>
    </row>
    <row r="75" spans="1:8" ht="12.75">
      <c r="A75" s="114"/>
      <c r="B75" s="114"/>
      <c r="C75" s="114"/>
      <c r="D75" s="242"/>
      <c r="E75" s="114"/>
      <c r="F75" s="114"/>
      <c r="G75" s="114"/>
      <c r="H75" s="114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7">
      <selection activeCell="D61" sqref="D61"/>
    </sheetView>
  </sheetViews>
  <sheetFormatPr defaultColWidth="9.140625" defaultRowHeight="12.75"/>
  <cols>
    <col min="1" max="1" width="11.57421875" style="0" bestFit="1" customWidth="1"/>
    <col min="2" max="2" width="17.8515625" style="0" bestFit="1" customWidth="1"/>
    <col min="3" max="3" width="6.28125" style="0" bestFit="1" customWidth="1"/>
    <col min="4" max="4" width="9.7109375" style="234" bestFit="1" customWidth="1"/>
    <col min="5" max="5" width="10.7109375" style="0" bestFit="1" customWidth="1"/>
    <col min="6" max="6" width="10.7109375" style="0" customWidth="1"/>
    <col min="7" max="7" width="9.57421875" style="0" bestFit="1" customWidth="1"/>
    <col min="8" max="8" width="10.140625" style="0" bestFit="1" customWidth="1"/>
    <col min="9" max="9" width="9.57421875" style="0" bestFit="1" customWidth="1"/>
    <col min="10" max="10" width="25.140625" style="0" customWidth="1"/>
    <col min="11" max="11" width="16.57421875" style="0" customWidth="1"/>
    <col min="12" max="12" width="4.421875" style="0" bestFit="1" customWidth="1"/>
  </cols>
  <sheetData>
    <row r="1" spans="1:12" ht="23.25">
      <c r="A1" s="181" t="s">
        <v>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50"/>
    </row>
    <row r="2" spans="1:12" ht="16.5">
      <c r="A2" s="116" t="s">
        <v>82</v>
      </c>
      <c r="B2" s="59"/>
      <c r="C2" s="59"/>
      <c r="D2" s="223"/>
      <c r="E2" s="59"/>
      <c r="F2" s="59"/>
      <c r="G2" s="59"/>
      <c r="H2" s="59"/>
      <c r="I2" s="59"/>
      <c r="J2" s="59"/>
      <c r="K2" s="59"/>
      <c r="L2" s="51"/>
    </row>
    <row r="3" spans="1:12" ht="15">
      <c r="A3" s="58"/>
      <c r="B3" s="178" t="s">
        <v>83</v>
      </c>
      <c r="C3" s="178"/>
      <c r="D3" s="178"/>
      <c r="E3" s="178"/>
      <c r="F3" s="178"/>
      <c r="G3" s="178"/>
      <c r="H3" s="178"/>
      <c r="I3" s="178"/>
      <c r="J3" s="178"/>
      <c r="K3" s="51"/>
      <c r="L3" s="51"/>
    </row>
    <row r="4" spans="1:12" ht="15">
      <c r="A4" s="58"/>
      <c r="B4" s="178" t="s">
        <v>84</v>
      </c>
      <c r="C4" s="178"/>
      <c r="D4" s="178"/>
      <c r="E4" s="178"/>
      <c r="F4" s="178"/>
      <c r="G4" s="178"/>
      <c r="H4" s="178"/>
      <c r="I4" s="178"/>
      <c r="J4" s="178"/>
      <c r="K4" s="51"/>
      <c r="L4" s="51"/>
    </row>
    <row r="5" spans="1:12" ht="15">
      <c r="A5" s="58"/>
      <c r="B5" s="178" t="s">
        <v>85</v>
      </c>
      <c r="C5" s="178"/>
      <c r="D5" s="178"/>
      <c r="E5" s="178"/>
      <c r="F5" s="178"/>
      <c r="G5" s="178"/>
      <c r="H5" s="178"/>
      <c r="I5" s="178"/>
      <c r="J5" s="178"/>
      <c r="K5" s="51"/>
      <c r="L5" s="51"/>
    </row>
    <row r="6" spans="1:12" ht="18.75" thickBot="1">
      <c r="A6" s="179" t="s">
        <v>86</v>
      </c>
      <c r="B6" s="180"/>
      <c r="C6" s="180"/>
      <c r="D6" s="180"/>
      <c r="E6" s="180"/>
      <c r="F6" s="180"/>
      <c r="G6" s="180"/>
      <c r="H6" s="180"/>
      <c r="I6" s="180"/>
      <c r="J6" s="180"/>
      <c r="K6" s="2"/>
      <c r="L6" s="2"/>
    </row>
    <row r="7" spans="1:12" ht="13.5" thickBot="1">
      <c r="A7" s="90"/>
      <c r="B7" s="50"/>
      <c r="C7" s="50"/>
      <c r="D7" s="224"/>
      <c r="E7" s="50"/>
      <c r="F7" s="50"/>
      <c r="G7" s="50"/>
      <c r="H7" s="50"/>
      <c r="I7" s="50"/>
      <c r="J7" s="50"/>
      <c r="K7" s="90"/>
      <c r="L7" s="1"/>
    </row>
    <row r="8" spans="1:12" ht="16.5" customHeight="1" thickBot="1">
      <c r="A8" s="172" t="s">
        <v>180</v>
      </c>
      <c r="B8" s="173"/>
      <c r="C8" s="173"/>
      <c r="D8" s="173"/>
      <c r="E8" s="173"/>
      <c r="F8" s="173"/>
      <c r="G8" s="173"/>
      <c r="H8" s="173"/>
      <c r="I8" s="173"/>
      <c r="J8" s="173"/>
      <c r="K8" s="166" t="s">
        <v>121</v>
      </c>
      <c r="L8" s="168"/>
    </row>
    <row r="9" spans="1:12" ht="16.5" customHeight="1" thickBot="1">
      <c r="A9" s="197" t="s">
        <v>77</v>
      </c>
      <c r="B9" s="198"/>
      <c r="C9" s="198"/>
      <c r="D9" s="198"/>
      <c r="E9" s="198"/>
      <c r="F9" s="198"/>
      <c r="G9" s="198"/>
      <c r="H9" s="198"/>
      <c r="I9" s="198"/>
      <c r="J9" s="199"/>
      <c r="K9" s="169"/>
      <c r="L9" s="171"/>
    </row>
    <row r="10" spans="1:12" ht="17.25" thickBot="1">
      <c r="A10" s="183" t="s">
        <v>14</v>
      </c>
      <c r="B10" s="184"/>
      <c r="C10" s="27" t="s">
        <v>7</v>
      </c>
      <c r="D10" s="226" t="s">
        <v>0</v>
      </c>
      <c r="E10" s="27" t="s">
        <v>15</v>
      </c>
      <c r="F10" s="27"/>
      <c r="G10" s="26" t="s">
        <v>16</v>
      </c>
      <c r="H10" s="27" t="s">
        <v>167</v>
      </c>
      <c r="I10" s="27" t="s">
        <v>1</v>
      </c>
      <c r="J10" s="102" t="s">
        <v>69</v>
      </c>
      <c r="K10" s="40" t="s">
        <v>122</v>
      </c>
      <c r="L10" s="87">
        <v>300</v>
      </c>
    </row>
    <row r="11" spans="1:12" ht="17.25" thickBot="1">
      <c r="A11" s="118" t="s">
        <v>155</v>
      </c>
      <c r="B11" s="29" t="s">
        <v>102</v>
      </c>
      <c r="C11" s="30">
        <v>11</v>
      </c>
      <c r="D11" s="227">
        <v>94375</v>
      </c>
      <c r="E11" s="31">
        <v>1100</v>
      </c>
      <c r="F11" s="31"/>
      <c r="G11" s="31">
        <v>1715.04</v>
      </c>
      <c r="H11" s="31">
        <f>(D11-E11+G11)*18%</f>
        <v>17098.207199999997</v>
      </c>
      <c r="I11" s="32">
        <f>D11-E11+G11+H11</f>
        <v>112088.24719999998</v>
      </c>
      <c r="J11" s="33">
        <f>I11-H11</f>
        <v>94990.03999999998</v>
      </c>
      <c r="K11" s="42" t="s">
        <v>123</v>
      </c>
      <c r="L11" s="88">
        <v>400</v>
      </c>
    </row>
    <row r="12" spans="1:12" ht="17.25" thickBot="1">
      <c r="A12" s="119" t="s">
        <v>155</v>
      </c>
      <c r="B12" s="4" t="s">
        <v>98</v>
      </c>
      <c r="C12" s="22" t="s">
        <v>101</v>
      </c>
      <c r="D12" s="228">
        <v>93575</v>
      </c>
      <c r="E12" s="31">
        <v>1100</v>
      </c>
      <c r="F12" s="31"/>
      <c r="G12" s="31">
        <v>1715.04</v>
      </c>
      <c r="H12" s="31">
        <f aca="true" t="shared" si="0" ref="H12:H26">(D12-E11+G12)*18%</f>
        <v>16954.207199999997</v>
      </c>
      <c r="I12" s="32">
        <f aca="true" t="shared" si="1" ref="I12:I26">D12-E11+G12+H12</f>
        <v>111144.24719999998</v>
      </c>
      <c r="J12" s="33">
        <f aca="true" t="shared" si="2" ref="J12:J32">I12-H12</f>
        <v>94190.03999999998</v>
      </c>
      <c r="K12" s="42" t="s">
        <v>124</v>
      </c>
      <c r="L12" s="88">
        <v>500</v>
      </c>
    </row>
    <row r="13" spans="1:12" ht="17.25" thickBot="1">
      <c r="A13" s="119" t="s">
        <v>155</v>
      </c>
      <c r="B13" s="4" t="s">
        <v>20</v>
      </c>
      <c r="C13" s="22">
        <v>6</v>
      </c>
      <c r="D13" s="228">
        <v>94075</v>
      </c>
      <c r="E13" s="31">
        <v>1100</v>
      </c>
      <c r="F13" s="31"/>
      <c r="G13" s="31">
        <v>1715.04</v>
      </c>
      <c r="H13" s="31">
        <f t="shared" si="0"/>
        <v>17044.207199999997</v>
      </c>
      <c r="I13" s="32">
        <f t="shared" si="1"/>
        <v>111734.24719999998</v>
      </c>
      <c r="J13" s="33">
        <f t="shared" si="2"/>
        <v>94690.03999999998</v>
      </c>
      <c r="K13" s="42" t="s">
        <v>125</v>
      </c>
      <c r="L13" s="88">
        <v>600</v>
      </c>
    </row>
    <row r="14" spans="1:12" ht="17.25" thickBot="1">
      <c r="A14" s="119" t="s">
        <v>155</v>
      </c>
      <c r="B14" s="4" t="s">
        <v>21</v>
      </c>
      <c r="C14" s="22">
        <v>3</v>
      </c>
      <c r="D14" s="228">
        <v>94375</v>
      </c>
      <c r="E14" s="31">
        <v>1100</v>
      </c>
      <c r="F14" s="31"/>
      <c r="G14" s="31">
        <v>1715.04</v>
      </c>
      <c r="H14" s="31">
        <f t="shared" si="0"/>
        <v>17098.207199999997</v>
      </c>
      <c r="I14" s="32">
        <f t="shared" si="1"/>
        <v>112088.24719999998</v>
      </c>
      <c r="J14" s="33">
        <f t="shared" si="2"/>
        <v>94990.03999999998</v>
      </c>
      <c r="K14" s="42" t="s">
        <v>126</v>
      </c>
      <c r="L14" s="88">
        <v>700</v>
      </c>
    </row>
    <row r="15" spans="1:12" ht="17.25" thickBot="1">
      <c r="A15" s="119" t="s">
        <v>155</v>
      </c>
      <c r="B15" s="4" t="s">
        <v>164</v>
      </c>
      <c r="C15" s="22">
        <v>3.4</v>
      </c>
      <c r="D15" s="228">
        <v>96945</v>
      </c>
      <c r="E15" s="31">
        <v>1100</v>
      </c>
      <c r="F15" s="31"/>
      <c r="G15" s="31">
        <v>1715.04</v>
      </c>
      <c r="H15" s="31">
        <f t="shared" si="0"/>
        <v>17560.8072</v>
      </c>
      <c r="I15" s="32">
        <f t="shared" si="1"/>
        <v>115120.84719999999</v>
      </c>
      <c r="J15" s="33">
        <f t="shared" si="2"/>
        <v>97560.04</v>
      </c>
      <c r="K15" s="42" t="s">
        <v>127</v>
      </c>
      <c r="L15" s="88">
        <v>800</v>
      </c>
    </row>
    <row r="16" spans="1:12" ht="17.25" thickBot="1">
      <c r="A16" s="119" t="s">
        <v>6</v>
      </c>
      <c r="B16" s="4" t="s">
        <v>17</v>
      </c>
      <c r="C16" s="22">
        <v>3</v>
      </c>
      <c r="D16" s="228">
        <v>95275</v>
      </c>
      <c r="E16" s="31">
        <v>1100</v>
      </c>
      <c r="F16" s="31"/>
      <c r="G16" s="31">
        <v>1715.04</v>
      </c>
      <c r="H16" s="31">
        <f t="shared" si="0"/>
        <v>17260.207199999997</v>
      </c>
      <c r="I16" s="32">
        <f t="shared" si="1"/>
        <v>113150.24719999998</v>
      </c>
      <c r="J16" s="33">
        <f t="shared" si="2"/>
        <v>95890.03999999998</v>
      </c>
      <c r="K16" s="53" t="s">
        <v>128</v>
      </c>
      <c r="L16" s="89">
        <v>900</v>
      </c>
    </row>
    <row r="17" spans="1:10" ht="13.5" thickBot="1">
      <c r="A17" s="119" t="s">
        <v>18</v>
      </c>
      <c r="B17" s="4" t="s">
        <v>19</v>
      </c>
      <c r="C17" s="22">
        <v>11</v>
      </c>
      <c r="D17" s="228">
        <v>96075</v>
      </c>
      <c r="E17" s="31">
        <v>1100</v>
      </c>
      <c r="F17" s="31"/>
      <c r="G17" s="31">
        <v>1715.04</v>
      </c>
      <c r="H17" s="31">
        <f t="shared" si="0"/>
        <v>17404.207199999997</v>
      </c>
      <c r="I17" s="32">
        <f t="shared" si="1"/>
        <v>114094.24719999998</v>
      </c>
      <c r="J17" s="33">
        <f t="shared" si="2"/>
        <v>96690.03999999998</v>
      </c>
    </row>
    <row r="18" spans="1:12" ht="17.25" thickBot="1">
      <c r="A18" s="119" t="s">
        <v>156</v>
      </c>
      <c r="B18" s="4" t="s">
        <v>79</v>
      </c>
      <c r="C18" s="22">
        <v>12</v>
      </c>
      <c r="D18" s="228">
        <v>101075</v>
      </c>
      <c r="E18" s="31">
        <v>1100</v>
      </c>
      <c r="F18" s="31"/>
      <c r="G18" s="31">
        <v>1715.04</v>
      </c>
      <c r="H18" s="31">
        <f t="shared" si="0"/>
        <v>18304.207199999997</v>
      </c>
      <c r="I18" s="32">
        <f t="shared" si="1"/>
        <v>119994.24719999998</v>
      </c>
      <c r="J18" s="33">
        <f t="shared" si="2"/>
        <v>101690.03999999998</v>
      </c>
      <c r="K18" s="46"/>
      <c r="L18" s="47"/>
    </row>
    <row r="19" spans="1:12" ht="17.25" thickBot="1">
      <c r="A19" s="119" t="s">
        <v>95</v>
      </c>
      <c r="B19" s="4" t="s">
        <v>94</v>
      </c>
      <c r="C19" s="22">
        <v>1.9</v>
      </c>
      <c r="D19" s="228">
        <v>101975</v>
      </c>
      <c r="E19" s="31">
        <v>1100</v>
      </c>
      <c r="F19" s="31"/>
      <c r="G19" s="31">
        <v>1715.04</v>
      </c>
      <c r="H19" s="31">
        <f t="shared" si="0"/>
        <v>18466.207199999997</v>
      </c>
      <c r="I19" s="32">
        <f t="shared" si="1"/>
        <v>121056.24719999998</v>
      </c>
      <c r="J19" s="33">
        <f t="shared" si="2"/>
        <v>102590.03999999998</v>
      </c>
      <c r="K19" s="46"/>
      <c r="L19" s="47"/>
    </row>
    <row r="20" spans="1:12" ht="17.25" thickBot="1">
      <c r="A20" s="119" t="s">
        <v>156</v>
      </c>
      <c r="B20" s="4" t="s">
        <v>96</v>
      </c>
      <c r="C20" s="22"/>
      <c r="D20" s="228">
        <v>100275</v>
      </c>
      <c r="E20" s="31">
        <v>1100</v>
      </c>
      <c r="F20" s="31"/>
      <c r="G20" s="31">
        <v>1715.04</v>
      </c>
      <c r="H20" s="31">
        <f t="shared" si="0"/>
        <v>18160.207199999997</v>
      </c>
      <c r="I20" s="32">
        <f t="shared" si="1"/>
        <v>119050.24719999998</v>
      </c>
      <c r="J20" s="33">
        <f t="shared" si="2"/>
        <v>100890.03999999998</v>
      </c>
      <c r="K20" s="46"/>
      <c r="L20" s="47"/>
    </row>
    <row r="21" spans="1:12" ht="17.25" thickBot="1">
      <c r="A21" s="119" t="s">
        <v>104</v>
      </c>
      <c r="B21" s="4" t="s">
        <v>105</v>
      </c>
      <c r="C21" s="22">
        <v>12</v>
      </c>
      <c r="D21" s="228">
        <v>97275</v>
      </c>
      <c r="E21" s="31">
        <v>1100</v>
      </c>
      <c r="F21" s="31"/>
      <c r="G21" s="31">
        <v>1715.04</v>
      </c>
      <c r="H21" s="31">
        <f>(D21-E20+G21)*18%</f>
        <v>17620.207199999997</v>
      </c>
      <c r="I21" s="32">
        <f>D21-E20+G21+H21</f>
        <v>115510.24719999998</v>
      </c>
      <c r="J21" s="33">
        <f t="shared" si="2"/>
        <v>97890.03999999998</v>
      </c>
      <c r="K21" s="46"/>
      <c r="L21" s="47"/>
    </row>
    <row r="22" spans="1:12" ht="17.25" thickBot="1">
      <c r="A22" s="119" t="s">
        <v>104</v>
      </c>
      <c r="B22" s="4" t="s">
        <v>153</v>
      </c>
      <c r="C22" s="22">
        <v>10</v>
      </c>
      <c r="D22" s="228">
        <v>99175</v>
      </c>
      <c r="E22" s="31">
        <v>1100</v>
      </c>
      <c r="F22" s="31"/>
      <c r="G22" s="31">
        <v>1715.04</v>
      </c>
      <c r="H22" s="31">
        <f t="shared" si="0"/>
        <v>17962.207199999997</v>
      </c>
      <c r="I22" s="32">
        <f t="shared" si="1"/>
        <v>117752.24719999998</v>
      </c>
      <c r="J22" s="33">
        <f t="shared" si="2"/>
        <v>99790.03999999998</v>
      </c>
      <c r="K22" s="46"/>
      <c r="L22" s="47"/>
    </row>
    <row r="23" spans="1:12" ht="17.25" thickBot="1">
      <c r="A23" s="119" t="s">
        <v>104</v>
      </c>
      <c r="B23" s="4" t="s">
        <v>81</v>
      </c>
      <c r="C23" s="22">
        <v>3</v>
      </c>
      <c r="D23" s="228">
        <v>97275</v>
      </c>
      <c r="E23" s="31">
        <v>1100</v>
      </c>
      <c r="F23" s="31"/>
      <c r="G23" s="31">
        <v>1715.04</v>
      </c>
      <c r="H23" s="31">
        <f t="shared" si="0"/>
        <v>17620.207199999997</v>
      </c>
      <c r="I23" s="32">
        <f t="shared" si="1"/>
        <v>115510.24719999998</v>
      </c>
      <c r="J23" s="33">
        <f t="shared" si="2"/>
        <v>97890.03999999998</v>
      </c>
      <c r="K23" s="46"/>
      <c r="L23" s="47"/>
    </row>
    <row r="24" spans="1:12" ht="17.25" thickBot="1">
      <c r="A24" s="119" t="s">
        <v>104</v>
      </c>
      <c r="B24" s="4" t="s">
        <v>90</v>
      </c>
      <c r="C24" s="22">
        <v>8</v>
      </c>
      <c r="D24" s="228">
        <v>100625</v>
      </c>
      <c r="E24" s="5">
        <v>1100</v>
      </c>
      <c r="F24" s="150"/>
      <c r="G24" s="31">
        <v>1715.04</v>
      </c>
      <c r="H24" s="31">
        <f t="shared" si="0"/>
        <v>18223.207199999997</v>
      </c>
      <c r="I24" s="32">
        <f t="shared" si="1"/>
        <v>119463.24719999998</v>
      </c>
      <c r="J24" s="33">
        <f t="shared" si="2"/>
        <v>101240.03999999998</v>
      </c>
      <c r="K24" s="46"/>
      <c r="L24" s="47"/>
    </row>
    <row r="25" spans="1:12" ht="17.25" thickBot="1">
      <c r="A25" s="119" t="s">
        <v>104</v>
      </c>
      <c r="B25" s="4" t="s">
        <v>103</v>
      </c>
      <c r="C25" s="22"/>
      <c r="D25" s="228">
        <v>99825</v>
      </c>
      <c r="E25" s="5">
        <v>1100</v>
      </c>
      <c r="F25" s="150"/>
      <c r="G25" s="31">
        <v>1715.04</v>
      </c>
      <c r="H25" s="31">
        <f t="shared" si="0"/>
        <v>18079.207199999997</v>
      </c>
      <c r="I25" s="32">
        <f t="shared" si="1"/>
        <v>118519.24719999998</v>
      </c>
      <c r="J25" s="33">
        <f t="shared" si="2"/>
        <v>100440.03999999998</v>
      </c>
      <c r="K25" s="46"/>
      <c r="L25" s="47"/>
    </row>
    <row r="26" spans="1:12" ht="17.25" thickBot="1">
      <c r="A26" s="119" t="s">
        <v>160</v>
      </c>
      <c r="B26" s="4" t="s">
        <v>161</v>
      </c>
      <c r="C26" s="22">
        <v>40</v>
      </c>
      <c r="D26" s="228">
        <v>98775</v>
      </c>
      <c r="E26" s="5">
        <v>1100</v>
      </c>
      <c r="F26" s="150"/>
      <c r="G26" s="31">
        <v>1715.04</v>
      </c>
      <c r="H26" s="31">
        <f t="shared" si="0"/>
        <v>17890.207199999997</v>
      </c>
      <c r="I26" s="32">
        <f t="shared" si="1"/>
        <v>117280.24719999998</v>
      </c>
      <c r="J26" s="33">
        <f t="shared" si="2"/>
        <v>99390.03999999998</v>
      </c>
      <c r="K26" s="46"/>
      <c r="L26" s="47"/>
    </row>
    <row r="27" spans="1:12" ht="17.25" thickBot="1">
      <c r="A27" s="119" t="s">
        <v>160</v>
      </c>
      <c r="B27" s="4" t="s">
        <v>159</v>
      </c>
      <c r="C27" s="22">
        <v>8</v>
      </c>
      <c r="D27" s="228">
        <v>97455</v>
      </c>
      <c r="E27" s="5">
        <v>1100</v>
      </c>
      <c r="F27" s="150"/>
      <c r="G27" s="31">
        <v>1715.04</v>
      </c>
      <c r="H27" s="31">
        <f>(D27-E26+G27)*18%</f>
        <v>17652.6072</v>
      </c>
      <c r="I27" s="32">
        <f>D27-E26+G27+H27</f>
        <v>115722.64719999999</v>
      </c>
      <c r="J27" s="33">
        <f t="shared" si="2"/>
        <v>98070.04</v>
      </c>
      <c r="K27" s="46"/>
      <c r="L27" s="47"/>
    </row>
    <row r="28" spans="1:12" ht="17.25" thickBot="1">
      <c r="A28" s="119" t="s">
        <v>160</v>
      </c>
      <c r="B28" s="4" t="s">
        <v>162</v>
      </c>
      <c r="C28" s="22">
        <v>65</v>
      </c>
      <c r="D28" s="228">
        <v>98675</v>
      </c>
      <c r="E28" s="31">
        <v>1100</v>
      </c>
      <c r="F28" s="31"/>
      <c r="G28" s="31">
        <v>1715.04</v>
      </c>
      <c r="H28" s="31">
        <f>(D28-E28+G28)*18%</f>
        <v>17872.207199999997</v>
      </c>
      <c r="I28" s="32">
        <f>D28-E28+G28+H28</f>
        <v>117162.24719999998</v>
      </c>
      <c r="J28" s="33">
        <f t="shared" si="2"/>
        <v>99290.03999999998</v>
      </c>
      <c r="K28" s="46"/>
      <c r="L28" s="47"/>
    </row>
    <row r="29" spans="1:12" ht="17.25" thickBot="1">
      <c r="A29" s="119" t="s">
        <v>160</v>
      </c>
      <c r="B29" s="4" t="s">
        <v>163</v>
      </c>
      <c r="C29" s="22">
        <v>55</v>
      </c>
      <c r="D29" s="228">
        <v>98775</v>
      </c>
      <c r="E29" s="31">
        <v>1100</v>
      </c>
      <c r="F29" s="31"/>
      <c r="G29" s="31">
        <v>1715.04</v>
      </c>
      <c r="H29" s="31">
        <f>(D29-E29+G29)*18%</f>
        <v>17890.207199999997</v>
      </c>
      <c r="I29" s="32">
        <f>D29-E29+G29+H29</f>
        <v>117280.24719999998</v>
      </c>
      <c r="J29" s="33">
        <f t="shared" si="2"/>
        <v>99390.03999999998</v>
      </c>
      <c r="K29" s="46"/>
      <c r="L29" s="47"/>
    </row>
    <row r="30" spans="1:12" ht="17.25" thickBot="1">
      <c r="A30" s="134" t="s">
        <v>166</v>
      </c>
      <c r="B30" s="135" t="s">
        <v>165</v>
      </c>
      <c r="C30" s="136">
        <v>3</v>
      </c>
      <c r="D30" s="228">
        <v>96525</v>
      </c>
      <c r="E30" s="31">
        <v>1100</v>
      </c>
      <c r="F30" s="31"/>
      <c r="G30" s="31">
        <v>1715.04</v>
      </c>
      <c r="H30" s="31">
        <f>(D30-E30+G30)*18%</f>
        <v>17485.207199999997</v>
      </c>
      <c r="I30" s="32">
        <f>D30-E30+G30+H30</f>
        <v>114625.24719999998</v>
      </c>
      <c r="J30" s="33">
        <f t="shared" si="2"/>
        <v>97140.03999999998</v>
      </c>
      <c r="K30" s="46"/>
      <c r="L30" s="47"/>
    </row>
    <row r="31" spans="1:12" ht="17.25" thickBot="1">
      <c r="A31" s="134"/>
      <c r="B31" s="135" t="s">
        <v>171</v>
      </c>
      <c r="C31" s="136"/>
      <c r="D31" s="66">
        <v>97725</v>
      </c>
      <c r="E31" s="31">
        <v>1100</v>
      </c>
      <c r="F31" s="31"/>
      <c r="G31" s="31">
        <v>1715.04</v>
      </c>
      <c r="H31" s="31">
        <f>(D31-E31+G31)*18%</f>
        <v>17701.207199999997</v>
      </c>
      <c r="I31" s="32">
        <f>D31-E31+G31+H31</f>
        <v>116041.24719999998</v>
      </c>
      <c r="J31" s="33">
        <f>I31-H31</f>
        <v>98340.03999999998</v>
      </c>
      <c r="K31" s="46"/>
      <c r="L31" s="47"/>
    </row>
    <row r="32" spans="1:10" ht="13.5" thickBot="1">
      <c r="A32" s="133" t="s">
        <v>97</v>
      </c>
      <c r="B32" s="18" t="s">
        <v>99</v>
      </c>
      <c r="C32" s="23" t="s">
        <v>100</v>
      </c>
      <c r="D32" s="66">
        <v>98225</v>
      </c>
      <c r="E32" s="31">
        <v>1100</v>
      </c>
      <c r="F32" s="31"/>
      <c r="G32" s="31">
        <v>1715.04</v>
      </c>
      <c r="H32" s="31">
        <f>(D32-E32+G32)*18%</f>
        <v>17791.207199999997</v>
      </c>
      <c r="I32" s="32">
        <f>D32-E32+G32+H32</f>
        <v>116631.24719999998</v>
      </c>
      <c r="J32" s="33">
        <f t="shared" si="2"/>
        <v>98840.03999999998</v>
      </c>
    </row>
    <row r="33" spans="2:10" ht="13.5" thickBot="1">
      <c r="B33" s="3"/>
      <c r="D33" s="229"/>
      <c r="E33" s="6"/>
      <c r="F33" s="6"/>
      <c r="G33" s="6"/>
      <c r="H33" s="6"/>
      <c r="I33" s="6"/>
      <c r="J33" s="6"/>
    </row>
    <row r="34" spans="1:12" ht="13.5" customHeight="1" thickBot="1">
      <c r="A34" s="195" t="s">
        <v>78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166" t="s">
        <v>129</v>
      </c>
      <c r="L34" s="168"/>
    </row>
    <row r="35" spans="1:12" ht="13.5" customHeight="1" thickBot="1">
      <c r="A35" s="175" t="s">
        <v>14</v>
      </c>
      <c r="B35" s="176"/>
      <c r="C35" s="101" t="s">
        <v>7</v>
      </c>
      <c r="D35" s="226" t="s">
        <v>0</v>
      </c>
      <c r="E35" s="27" t="s">
        <v>15</v>
      </c>
      <c r="F35" s="27"/>
      <c r="G35" s="26" t="s">
        <v>16</v>
      </c>
      <c r="H35" s="27" t="s">
        <v>167</v>
      </c>
      <c r="I35" s="27" t="s">
        <v>1</v>
      </c>
      <c r="J35" s="102" t="s">
        <v>69</v>
      </c>
      <c r="K35" s="170"/>
      <c r="L35" s="171"/>
    </row>
    <row r="36" spans="1:12" ht="17.25" thickBot="1">
      <c r="A36" s="118" t="s">
        <v>6</v>
      </c>
      <c r="B36" s="29" t="s">
        <v>23</v>
      </c>
      <c r="C36" s="30">
        <v>0.9</v>
      </c>
      <c r="D36" s="227">
        <v>86599</v>
      </c>
      <c r="E36" s="31">
        <v>1100</v>
      </c>
      <c r="F36" s="31">
        <v>0</v>
      </c>
      <c r="G36" s="31">
        <v>1715.04</v>
      </c>
      <c r="H36" s="31">
        <f aca="true" t="shared" si="3" ref="H36:H53">(D36-E36-F36+G36)*18%</f>
        <v>15698.527199999999</v>
      </c>
      <c r="I36" s="32">
        <f aca="true" t="shared" si="4" ref="I36:I53">D36-E36-F36+G36+H36</f>
        <v>102912.56719999999</v>
      </c>
      <c r="J36" s="33">
        <f aca="true" t="shared" si="5" ref="J36:J53">I36-H36</f>
        <v>87214.04</v>
      </c>
      <c r="K36" s="41" t="s">
        <v>130</v>
      </c>
      <c r="L36" s="87">
        <v>300</v>
      </c>
    </row>
    <row r="37" spans="1:12" s="129" customFormat="1" ht="17.25" thickBot="1">
      <c r="A37" s="119" t="s">
        <v>107</v>
      </c>
      <c r="B37" s="4" t="s">
        <v>106</v>
      </c>
      <c r="C37" s="22">
        <v>1.2</v>
      </c>
      <c r="D37" s="228">
        <v>86165</v>
      </c>
      <c r="E37" s="31">
        <v>1100</v>
      </c>
      <c r="F37" s="31">
        <v>0</v>
      </c>
      <c r="G37" s="31">
        <v>1715.04</v>
      </c>
      <c r="H37" s="31">
        <f t="shared" si="3"/>
        <v>15620.407199999998</v>
      </c>
      <c r="I37" s="32">
        <f t="shared" si="4"/>
        <v>102400.4472</v>
      </c>
      <c r="J37" s="33">
        <f t="shared" si="5"/>
        <v>86780.04</v>
      </c>
      <c r="K37" s="42" t="s">
        <v>131</v>
      </c>
      <c r="L37" s="88">
        <v>400</v>
      </c>
    </row>
    <row r="38" spans="1:12" ht="17.25" thickBot="1">
      <c r="A38" s="119" t="s">
        <v>5</v>
      </c>
      <c r="B38" s="4" t="s">
        <v>172</v>
      </c>
      <c r="C38" s="22">
        <v>2.7</v>
      </c>
      <c r="D38" s="228">
        <v>80789</v>
      </c>
      <c r="E38" s="31">
        <v>1100</v>
      </c>
      <c r="F38" s="31">
        <v>0</v>
      </c>
      <c r="G38" s="31">
        <v>1715.04</v>
      </c>
      <c r="H38" s="31">
        <f>(D38-E38-F38+G38)*18%</f>
        <v>14652.727199999998</v>
      </c>
      <c r="I38" s="32">
        <f>D38-E38-F38+G38+H38</f>
        <v>96056.76719999999</v>
      </c>
      <c r="J38" s="33">
        <f>I38-H38</f>
        <v>81404.04</v>
      </c>
      <c r="K38" s="42" t="s">
        <v>132</v>
      </c>
      <c r="L38" s="88">
        <v>500</v>
      </c>
    </row>
    <row r="39" spans="1:12" ht="17.25" thickBot="1">
      <c r="A39" s="119" t="s">
        <v>5</v>
      </c>
      <c r="B39" s="8" t="s">
        <v>11</v>
      </c>
      <c r="C39" s="22">
        <v>8</v>
      </c>
      <c r="D39" s="228">
        <v>80789</v>
      </c>
      <c r="E39" s="31">
        <v>1100</v>
      </c>
      <c r="F39" s="31">
        <v>0</v>
      </c>
      <c r="G39" s="31">
        <v>1715.04</v>
      </c>
      <c r="H39" s="31">
        <f t="shared" si="3"/>
        <v>14652.727199999998</v>
      </c>
      <c r="I39" s="32">
        <f t="shared" si="4"/>
        <v>96056.76719999999</v>
      </c>
      <c r="J39" s="33">
        <f t="shared" si="5"/>
        <v>81404.04</v>
      </c>
      <c r="K39" s="42" t="s">
        <v>133</v>
      </c>
      <c r="L39" s="88">
        <v>600</v>
      </c>
    </row>
    <row r="40" spans="1:12" ht="17.25" thickBot="1">
      <c r="A40" s="119" t="s">
        <v>5</v>
      </c>
      <c r="B40" s="8" t="s">
        <v>108</v>
      </c>
      <c r="C40" s="22">
        <v>8</v>
      </c>
      <c r="D40" s="228">
        <v>82809</v>
      </c>
      <c r="E40" s="31">
        <v>1100</v>
      </c>
      <c r="F40" s="31">
        <v>0</v>
      </c>
      <c r="G40" s="31">
        <v>1715.04</v>
      </c>
      <c r="H40" s="31">
        <f t="shared" si="3"/>
        <v>15016.327199999998</v>
      </c>
      <c r="I40" s="32">
        <f t="shared" si="4"/>
        <v>98440.3672</v>
      </c>
      <c r="J40" s="33">
        <f t="shared" si="5"/>
        <v>83424.04</v>
      </c>
      <c r="K40" s="42" t="s">
        <v>134</v>
      </c>
      <c r="L40" s="88">
        <v>700</v>
      </c>
    </row>
    <row r="41" spans="1:12" s="129" customFormat="1" ht="17.25" thickBot="1">
      <c r="A41" s="119" t="s">
        <v>24</v>
      </c>
      <c r="B41" s="8" t="s">
        <v>89</v>
      </c>
      <c r="C41" s="22">
        <v>18</v>
      </c>
      <c r="D41" s="228">
        <v>82755</v>
      </c>
      <c r="E41" s="31">
        <v>1100</v>
      </c>
      <c r="F41" s="31">
        <v>0</v>
      </c>
      <c r="G41" s="31">
        <v>1715.04</v>
      </c>
      <c r="H41" s="31">
        <f t="shared" si="3"/>
        <v>15006.607199999999</v>
      </c>
      <c r="I41" s="32">
        <f t="shared" si="4"/>
        <v>98376.64719999999</v>
      </c>
      <c r="J41" s="33">
        <f t="shared" si="5"/>
        <v>83370.04</v>
      </c>
      <c r="K41" s="42" t="s">
        <v>135</v>
      </c>
      <c r="L41" s="88">
        <v>750</v>
      </c>
    </row>
    <row r="42" spans="1:12" ht="17.25" thickBot="1">
      <c r="A42" s="119" t="s">
        <v>9</v>
      </c>
      <c r="B42" s="110" t="s">
        <v>8</v>
      </c>
      <c r="C42" s="22">
        <v>1.2</v>
      </c>
      <c r="D42" s="228">
        <v>82939</v>
      </c>
      <c r="E42" s="31">
        <v>1100</v>
      </c>
      <c r="F42" s="31">
        <v>0</v>
      </c>
      <c r="G42" s="31">
        <v>1715.04</v>
      </c>
      <c r="H42" s="31">
        <f t="shared" si="3"/>
        <v>15039.727199999998</v>
      </c>
      <c r="I42" s="32">
        <f t="shared" si="4"/>
        <v>98593.76719999999</v>
      </c>
      <c r="J42" s="33">
        <f t="shared" si="5"/>
        <v>83554.04</v>
      </c>
      <c r="K42" s="53" t="s">
        <v>136</v>
      </c>
      <c r="L42" s="89">
        <v>800</v>
      </c>
    </row>
    <row r="43" spans="1:10" ht="13.5" thickBot="1">
      <c r="A43" s="119" t="s">
        <v>71</v>
      </c>
      <c r="B43" s="4" t="s">
        <v>70</v>
      </c>
      <c r="C43" s="22">
        <v>0.35</v>
      </c>
      <c r="D43" s="228">
        <v>85036</v>
      </c>
      <c r="E43" s="31">
        <v>1100</v>
      </c>
      <c r="F43" s="31">
        <v>0</v>
      </c>
      <c r="G43" s="31">
        <v>1715.04</v>
      </c>
      <c r="H43" s="31">
        <f t="shared" si="3"/>
        <v>15417.187199999998</v>
      </c>
      <c r="I43" s="32">
        <f t="shared" si="4"/>
        <v>101068.2272</v>
      </c>
      <c r="J43" s="33">
        <f t="shared" si="5"/>
        <v>85651.04</v>
      </c>
    </row>
    <row r="44" spans="1:10" ht="13.5" thickBot="1">
      <c r="A44" s="119" t="s">
        <v>10</v>
      </c>
      <c r="B44" s="110" t="s">
        <v>113</v>
      </c>
      <c r="C44" s="22">
        <v>0.28</v>
      </c>
      <c r="D44" s="228">
        <v>83107</v>
      </c>
      <c r="E44" s="31">
        <v>1100</v>
      </c>
      <c r="F44" s="31">
        <v>0</v>
      </c>
      <c r="G44" s="31">
        <v>1715.04</v>
      </c>
      <c r="H44" s="31">
        <f t="shared" si="3"/>
        <v>15069.9672</v>
      </c>
      <c r="I44" s="32">
        <f t="shared" si="4"/>
        <v>98792.0072</v>
      </c>
      <c r="J44" s="33">
        <f t="shared" si="5"/>
        <v>83722.04</v>
      </c>
    </row>
    <row r="45" spans="1:10" ht="13.5" thickBot="1">
      <c r="A45" s="119" t="s">
        <v>10</v>
      </c>
      <c r="B45" s="110" t="s">
        <v>112</v>
      </c>
      <c r="C45" s="117">
        <v>0.22</v>
      </c>
      <c r="D45" s="230">
        <v>83107</v>
      </c>
      <c r="E45" s="31">
        <v>1100</v>
      </c>
      <c r="F45" s="31">
        <v>0</v>
      </c>
      <c r="G45" s="31">
        <v>1715.04</v>
      </c>
      <c r="H45" s="31">
        <f t="shared" si="3"/>
        <v>15069.9672</v>
      </c>
      <c r="I45" s="32">
        <f t="shared" si="4"/>
        <v>98792.0072</v>
      </c>
      <c r="J45" s="33">
        <f t="shared" si="5"/>
        <v>83722.04</v>
      </c>
    </row>
    <row r="46" spans="1:10" ht="13.5" thickBot="1">
      <c r="A46" s="119" t="s">
        <v>33</v>
      </c>
      <c r="B46" s="4" t="s">
        <v>34</v>
      </c>
      <c r="C46" s="22">
        <v>0.43</v>
      </c>
      <c r="D46" s="228">
        <v>87417</v>
      </c>
      <c r="E46" s="31">
        <v>1100</v>
      </c>
      <c r="F46" s="31">
        <v>0</v>
      </c>
      <c r="G46" s="31">
        <v>1715.04</v>
      </c>
      <c r="H46" s="31">
        <f t="shared" si="3"/>
        <v>15845.767199999998</v>
      </c>
      <c r="I46" s="32">
        <f t="shared" si="4"/>
        <v>103877.8072</v>
      </c>
      <c r="J46" s="33">
        <f t="shared" si="5"/>
        <v>88032.04</v>
      </c>
    </row>
    <row r="47" spans="1:10" s="130" customFormat="1" ht="13.5" thickBot="1">
      <c r="A47" s="119" t="s">
        <v>33</v>
      </c>
      <c r="B47" s="4" t="s">
        <v>93</v>
      </c>
      <c r="C47" s="22">
        <v>0.22</v>
      </c>
      <c r="D47" s="228">
        <v>88767</v>
      </c>
      <c r="E47" s="31">
        <v>1100</v>
      </c>
      <c r="F47" s="31">
        <v>0</v>
      </c>
      <c r="G47" s="31">
        <v>1715.04</v>
      </c>
      <c r="H47" s="31">
        <f t="shared" si="3"/>
        <v>16088.767199999998</v>
      </c>
      <c r="I47" s="32">
        <f t="shared" si="4"/>
        <v>105470.8072</v>
      </c>
      <c r="J47" s="33">
        <f t="shared" si="5"/>
        <v>89382.04</v>
      </c>
    </row>
    <row r="48" spans="1:11" ht="14.25" thickBot="1">
      <c r="A48" s="119" t="s">
        <v>33</v>
      </c>
      <c r="B48" s="4" t="s">
        <v>91</v>
      </c>
      <c r="C48" s="22"/>
      <c r="D48" s="228">
        <v>83287</v>
      </c>
      <c r="E48" s="31">
        <v>1100</v>
      </c>
      <c r="F48" s="31">
        <v>0</v>
      </c>
      <c r="G48" s="31">
        <v>1715.04</v>
      </c>
      <c r="H48" s="31">
        <f t="shared" si="3"/>
        <v>15102.367199999999</v>
      </c>
      <c r="I48" s="32">
        <f t="shared" si="4"/>
        <v>99004.40719999999</v>
      </c>
      <c r="J48" s="33">
        <f t="shared" si="5"/>
        <v>83902.04</v>
      </c>
      <c r="K48" s="37" t="s">
        <v>75</v>
      </c>
    </row>
    <row r="49" spans="1:12" s="130" customFormat="1" ht="13.5" thickBot="1">
      <c r="A49" s="119" t="s">
        <v>33</v>
      </c>
      <c r="B49" s="4" t="s">
        <v>111</v>
      </c>
      <c r="C49" s="22"/>
      <c r="D49" s="228">
        <v>87957</v>
      </c>
      <c r="E49" s="31">
        <v>1100</v>
      </c>
      <c r="F49" s="31">
        <v>0</v>
      </c>
      <c r="G49" s="31">
        <v>1715.04</v>
      </c>
      <c r="H49" s="31">
        <f t="shared" si="3"/>
        <v>15942.9672</v>
      </c>
      <c r="I49" s="32">
        <f t="shared" si="4"/>
        <v>104515.0072</v>
      </c>
      <c r="J49" s="33">
        <f t="shared" si="5"/>
        <v>88572.04</v>
      </c>
      <c r="K49"/>
      <c r="L49"/>
    </row>
    <row r="50" spans="1:12" ht="13.5" thickBot="1">
      <c r="A50" s="119" t="s">
        <v>2</v>
      </c>
      <c r="B50" s="8" t="s">
        <v>3</v>
      </c>
      <c r="C50" s="22" t="s">
        <v>27</v>
      </c>
      <c r="D50" s="228">
        <v>78569</v>
      </c>
      <c r="E50" s="5">
        <v>0</v>
      </c>
      <c r="F50" s="31">
        <v>0</v>
      </c>
      <c r="G50" s="31">
        <v>1715.04</v>
      </c>
      <c r="H50" s="31">
        <f t="shared" si="3"/>
        <v>14451.127199999999</v>
      </c>
      <c r="I50" s="32">
        <f t="shared" si="4"/>
        <v>94735.1672</v>
      </c>
      <c r="J50" s="33">
        <f t="shared" si="5"/>
        <v>80284.04</v>
      </c>
      <c r="K50" s="130"/>
      <c r="L50" s="130"/>
    </row>
    <row r="51" spans="1:10" ht="13.5" thickBot="1">
      <c r="A51" s="119" t="s">
        <v>2</v>
      </c>
      <c r="B51" s="8" t="s">
        <v>4</v>
      </c>
      <c r="C51" s="22" t="s">
        <v>27</v>
      </c>
      <c r="D51" s="228">
        <v>68801</v>
      </c>
      <c r="E51" s="5">
        <v>0</v>
      </c>
      <c r="F51" s="31">
        <v>0</v>
      </c>
      <c r="G51" s="31">
        <v>1715.04</v>
      </c>
      <c r="H51" s="31">
        <f t="shared" si="3"/>
        <v>12692.8872</v>
      </c>
      <c r="I51" s="32">
        <f t="shared" si="4"/>
        <v>83208.92719999999</v>
      </c>
      <c r="J51" s="33">
        <f t="shared" si="5"/>
        <v>70516.04</v>
      </c>
    </row>
    <row r="52" spans="1:12" s="130" customFormat="1" ht="13.5" thickBot="1">
      <c r="A52" s="119" t="s">
        <v>2</v>
      </c>
      <c r="B52" s="4" t="s">
        <v>13</v>
      </c>
      <c r="C52" s="22" t="s">
        <v>27</v>
      </c>
      <c r="D52" s="228">
        <v>78479</v>
      </c>
      <c r="E52" s="5">
        <v>0</v>
      </c>
      <c r="F52" s="31">
        <v>0</v>
      </c>
      <c r="G52" s="31">
        <v>1715.04</v>
      </c>
      <c r="H52" s="31">
        <f t="shared" si="3"/>
        <v>14434.927199999998</v>
      </c>
      <c r="I52" s="32">
        <f t="shared" si="4"/>
        <v>94628.96719999998</v>
      </c>
      <c r="J52" s="33">
        <f t="shared" si="5"/>
        <v>80194.03999999998</v>
      </c>
      <c r="K52"/>
      <c r="L52"/>
    </row>
    <row r="53" spans="1:10" ht="13.5" thickBot="1">
      <c r="A53" s="121" t="s">
        <v>2</v>
      </c>
      <c r="B53" s="35" t="s">
        <v>28</v>
      </c>
      <c r="C53" s="23" t="s">
        <v>27</v>
      </c>
      <c r="D53" s="66">
        <v>77977</v>
      </c>
      <c r="E53" s="19">
        <v>0</v>
      </c>
      <c r="F53" s="31">
        <v>0</v>
      </c>
      <c r="G53" s="31">
        <v>1715.04</v>
      </c>
      <c r="H53" s="31">
        <f t="shared" si="3"/>
        <v>14344.567199999998</v>
      </c>
      <c r="I53" s="32">
        <f t="shared" si="4"/>
        <v>94036.6072</v>
      </c>
      <c r="J53" s="33">
        <f t="shared" si="5"/>
        <v>79692.04000000001</v>
      </c>
    </row>
    <row r="54" spans="2:10" ht="13.5" thickBot="1">
      <c r="B54" s="3"/>
      <c r="D54" s="229"/>
      <c r="E54" s="6"/>
      <c r="F54" s="6"/>
      <c r="G54" s="6"/>
      <c r="H54" s="6"/>
      <c r="I54" s="6"/>
      <c r="J54" s="6"/>
    </row>
    <row r="55" spans="1:10" ht="16.5" thickBot="1">
      <c r="A55" s="195" t="s">
        <v>76</v>
      </c>
      <c r="B55" s="196"/>
      <c r="C55" s="196"/>
      <c r="D55" s="196"/>
      <c r="E55" s="196"/>
      <c r="F55" s="196"/>
      <c r="G55" s="196"/>
      <c r="H55" s="196"/>
      <c r="I55" s="196"/>
      <c r="J55" s="196"/>
    </row>
    <row r="56" spans="1:10" ht="13.5" thickBot="1">
      <c r="A56" s="183" t="s">
        <v>14</v>
      </c>
      <c r="B56" s="184"/>
      <c r="C56" s="26" t="s">
        <v>7</v>
      </c>
      <c r="D56" s="226" t="s">
        <v>0</v>
      </c>
      <c r="E56" s="27" t="s">
        <v>15</v>
      </c>
      <c r="F56" s="27"/>
      <c r="G56" s="26" t="s">
        <v>16</v>
      </c>
      <c r="H56" s="27" t="s">
        <v>167</v>
      </c>
      <c r="I56" s="27" t="s">
        <v>1</v>
      </c>
      <c r="J56" s="103" t="s">
        <v>69</v>
      </c>
    </row>
    <row r="57" spans="1:12" ht="13.5" thickBot="1">
      <c r="A57" s="122" t="s">
        <v>30</v>
      </c>
      <c r="B57" s="74" t="s">
        <v>80</v>
      </c>
      <c r="C57" s="30">
        <v>0.92</v>
      </c>
      <c r="D57" s="231">
        <v>78617</v>
      </c>
      <c r="E57" s="31">
        <v>1100</v>
      </c>
      <c r="F57" s="31">
        <v>0</v>
      </c>
      <c r="G57" s="31">
        <v>1715.04</v>
      </c>
      <c r="H57" s="31">
        <f aca="true" t="shared" si="6" ref="H57:H66">(D57-E57-F57+G57)*18%</f>
        <v>14261.767199999998</v>
      </c>
      <c r="I57" s="32">
        <f aca="true" t="shared" si="7" ref="I57:I66">D57-E57-F57+G57+H57</f>
        <v>93493.8072</v>
      </c>
      <c r="J57" s="33">
        <f aca="true" t="shared" si="8" ref="J57:J66">I57-H57</f>
        <v>79232.04</v>
      </c>
      <c r="L57" s="77"/>
    </row>
    <row r="58" spans="1:12" ht="13.5" thickBot="1">
      <c r="A58" s="123" t="s">
        <v>173</v>
      </c>
      <c r="B58" s="15" t="s">
        <v>170</v>
      </c>
      <c r="C58" s="22">
        <v>1.1</v>
      </c>
      <c r="D58" s="128">
        <v>77417</v>
      </c>
      <c r="E58" s="31">
        <v>1100</v>
      </c>
      <c r="F58" s="31">
        <v>0</v>
      </c>
      <c r="G58" s="31">
        <v>1715.04</v>
      </c>
      <c r="H58" s="31">
        <f t="shared" si="6"/>
        <v>14045.767199999998</v>
      </c>
      <c r="I58" s="32">
        <f t="shared" si="7"/>
        <v>92077.8072</v>
      </c>
      <c r="J58" s="33">
        <f>I58-H58</f>
        <v>78032.04</v>
      </c>
      <c r="L58" s="77"/>
    </row>
    <row r="59" spans="1:12" ht="13.5" thickBot="1">
      <c r="A59" s="123" t="s">
        <v>30</v>
      </c>
      <c r="B59" s="15" t="s">
        <v>120</v>
      </c>
      <c r="C59" s="22">
        <v>2</v>
      </c>
      <c r="D59" s="128">
        <v>78617</v>
      </c>
      <c r="E59" s="31">
        <v>1100</v>
      </c>
      <c r="F59" s="31">
        <v>0</v>
      </c>
      <c r="G59" s="31">
        <v>1715.04</v>
      </c>
      <c r="H59" s="31">
        <f t="shared" si="6"/>
        <v>14261.767199999998</v>
      </c>
      <c r="I59" s="32">
        <f t="shared" si="7"/>
        <v>93493.8072</v>
      </c>
      <c r="J59" s="33">
        <f t="shared" si="8"/>
        <v>79232.04</v>
      </c>
      <c r="L59" s="77"/>
    </row>
    <row r="60" spans="1:12" ht="13.5" thickBot="1">
      <c r="A60" s="123" t="s">
        <v>30</v>
      </c>
      <c r="B60" s="15" t="s">
        <v>169</v>
      </c>
      <c r="C60" s="22">
        <v>3</v>
      </c>
      <c r="D60" s="128">
        <v>79867</v>
      </c>
      <c r="E60" s="31">
        <v>1100</v>
      </c>
      <c r="F60" s="31">
        <v>0</v>
      </c>
      <c r="G60" s="31">
        <v>1715.04</v>
      </c>
      <c r="H60" s="31">
        <f t="shared" si="6"/>
        <v>14486.767199999998</v>
      </c>
      <c r="I60" s="32">
        <f t="shared" si="7"/>
        <v>94968.8072</v>
      </c>
      <c r="J60" s="33">
        <f t="shared" si="8"/>
        <v>80482.04</v>
      </c>
      <c r="L60" s="77"/>
    </row>
    <row r="61" spans="1:12" ht="13.5" thickBot="1">
      <c r="A61" s="123" t="s">
        <v>74</v>
      </c>
      <c r="B61" s="15" t="s">
        <v>12</v>
      </c>
      <c r="C61" s="22">
        <v>4.2</v>
      </c>
      <c r="D61" s="128">
        <v>86935</v>
      </c>
      <c r="E61" s="31">
        <v>1100</v>
      </c>
      <c r="F61" s="31">
        <v>0</v>
      </c>
      <c r="G61" s="31">
        <v>1715.04</v>
      </c>
      <c r="H61" s="31">
        <f t="shared" si="6"/>
        <v>15759.007199999998</v>
      </c>
      <c r="I61" s="32">
        <f t="shared" si="7"/>
        <v>103309.04719999999</v>
      </c>
      <c r="J61" s="33">
        <f t="shared" si="8"/>
        <v>87550.04</v>
      </c>
      <c r="L61" s="77"/>
    </row>
    <row r="62" spans="1:12" ht="13.5" thickBot="1">
      <c r="A62" s="123" t="s">
        <v>36</v>
      </c>
      <c r="B62" s="15" t="s">
        <v>35</v>
      </c>
      <c r="C62" s="22">
        <v>6.5</v>
      </c>
      <c r="D62" s="128">
        <v>84629</v>
      </c>
      <c r="E62" s="31">
        <v>1100</v>
      </c>
      <c r="F62" s="31">
        <v>0</v>
      </c>
      <c r="G62" s="31">
        <v>1715.04</v>
      </c>
      <c r="H62" s="31">
        <f t="shared" si="6"/>
        <v>15343.927199999998</v>
      </c>
      <c r="I62" s="32">
        <f t="shared" si="7"/>
        <v>100587.96719999998</v>
      </c>
      <c r="J62" s="33">
        <f t="shared" si="8"/>
        <v>85244.03999999998</v>
      </c>
      <c r="L62" s="77"/>
    </row>
    <row r="63" spans="1:12" ht="13.5" thickBot="1">
      <c r="A63" s="123" t="s">
        <v>73</v>
      </c>
      <c r="B63" s="15" t="s">
        <v>72</v>
      </c>
      <c r="C63" s="22">
        <v>50</v>
      </c>
      <c r="D63" s="128">
        <v>85599</v>
      </c>
      <c r="E63" s="31">
        <v>1100</v>
      </c>
      <c r="F63" s="31">
        <v>0</v>
      </c>
      <c r="G63" s="31">
        <v>1715.04</v>
      </c>
      <c r="H63" s="31">
        <f t="shared" si="6"/>
        <v>15518.527199999999</v>
      </c>
      <c r="I63" s="32">
        <f t="shared" si="7"/>
        <v>101732.56719999999</v>
      </c>
      <c r="J63" s="33">
        <f t="shared" si="8"/>
        <v>86214.04</v>
      </c>
      <c r="L63" s="77"/>
    </row>
    <row r="64" spans="1:12" ht="13.5" thickBot="1">
      <c r="A64" s="123" t="s">
        <v>2</v>
      </c>
      <c r="B64" s="15" t="s">
        <v>29</v>
      </c>
      <c r="C64" s="22" t="s">
        <v>27</v>
      </c>
      <c r="D64" s="128">
        <v>75805</v>
      </c>
      <c r="E64" s="5">
        <v>0</v>
      </c>
      <c r="F64" s="150">
        <v>0</v>
      </c>
      <c r="G64" s="31">
        <v>1715.04</v>
      </c>
      <c r="H64" s="31">
        <f t="shared" si="6"/>
        <v>13953.607199999999</v>
      </c>
      <c r="I64" s="32">
        <f t="shared" si="7"/>
        <v>91473.64719999999</v>
      </c>
      <c r="J64" s="33">
        <f t="shared" si="8"/>
        <v>77520.04</v>
      </c>
      <c r="L64" s="77"/>
    </row>
    <row r="65" spans="1:12" ht="13.5" thickBot="1">
      <c r="A65" s="123" t="s">
        <v>2</v>
      </c>
      <c r="B65" s="15" t="s">
        <v>31</v>
      </c>
      <c r="C65" s="22" t="s">
        <v>27</v>
      </c>
      <c r="D65" s="128">
        <v>75699</v>
      </c>
      <c r="E65" s="5">
        <v>0</v>
      </c>
      <c r="F65" s="150">
        <v>0</v>
      </c>
      <c r="G65" s="31">
        <v>1715.04</v>
      </c>
      <c r="H65" s="31">
        <f t="shared" si="6"/>
        <v>13934.527199999999</v>
      </c>
      <c r="I65" s="32">
        <f t="shared" si="7"/>
        <v>91348.56719999999</v>
      </c>
      <c r="J65" s="33">
        <f t="shared" si="8"/>
        <v>77414.04</v>
      </c>
      <c r="L65" s="77"/>
    </row>
    <row r="66" spans="1:12" ht="13.5" thickBot="1">
      <c r="A66" s="124" t="s">
        <v>2</v>
      </c>
      <c r="B66" s="21" t="s">
        <v>32</v>
      </c>
      <c r="C66" s="23" t="s">
        <v>27</v>
      </c>
      <c r="D66" s="232">
        <v>71737</v>
      </c>
      <c r="E66" s="19">
        <v>0</v>
      </c>
      <c r="F66" s="158">
        <v>0</v>
      </c>
      <c r="G66" s="31">
        <v>1715.04</v>
      </c>
      <c r="H66" s="31">
        <f t="shared" si="6"/>
        <v>13221.367199999999</v>
      </c>
      <c r="I66" s="32">
        <f t="shared" si="7"/>
        <v>86673.40719999999</v>
      </c>
      <c r="J66" s="33">
        <f t="shared" si="8"/>
        <v>73452.04</v>
      </c>
      <c r="L66" s="77"/>
    </row>
    <row r="68" ht="13.5">
      <c r="A68" s="37"/>
    </row>
  </sheetData>
  <sheetProtection formatCells="0" formatColumns="0" formatRows="0" insertColumns="0" deleteColumns="0" deleteRows="0"/>
  <mergeCells count="14">
    <mergeCell ref="B5:J5"/>
    <mergeCell ref="A6:J6"/>
    <mergeCell ref="A1:K1"/>
    <mergeCell ref="B3:J3"/>
    <mergeCell ref="B4:J4"/>
    <mergeCell ref="K8:L9"/>
    <mergeCell ref="K34:L35"/>
    <mergeCell ref="A35:B35"/>
    <mergeCell ref="A55:J55"/>
    <mergeCell ref="A56:B56"/>
    <mergeCell ref="A8:J8"/>
    <mergeCell ref="A9:J9"/>
    <mergeCell ref="A10:B10"/>
    <mergeCell ref="A34:J3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F80" sqref="F80"/>
    </sheetView>
  </sheetViews>
  <sheetFormatPr defaultColWidth="9.140625" defaultRowHeight="12.75"/>
  <cols>
    <col min="1" max="1" width="11.140625" style="0" bestFit="1" customWidth="1"/>
    <col min="2" max="2" width="17.8515625" style="0" bestFit="1" customWidth="1"/>
    <col min="3" max="3" width="6.28125" style="0" bestFit="1" customWidth="1"/>
    <col min="4" max="4" width="9.7109375" style="234" bestFit="1" customWidth="1"/>
    <col min="5" max="5" width="10.7109375" style="0" bestFit="1" customWidth="1"/>
    <col min="6" max="6" width="10.7109375" style="0" customWidth="1"/>
    <col min="7" max="7" width="9.57421875" style="0" bestFit="1" customWidth="1"/>
    <col min="8" max="8" width="10.140625" style="0" bestFit="1" customWidth="1"/>
    <col min="9" max="9" width="9.57421875" style="0" bestFit="1" customWidth="1"/>
    <col min="10" max="10" width="22.28125" style="0" customWidth="1"/>
    <col min="11" max="11" width="21.140625" style="0" customWidth="1"/>
    <col min="12" max="12" width="15.421875" style="0" customWidth="1"/>
    <col min="13" max="13" width="4.421875" style="0" bestFit="1" customWidth="1"/>
  </cols>
  <sheetData>
    <row r="1" spans="1:13" ht="23.25">
      <c r="A1" s="181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50"/>
      <c r="L1" s="50"/>
      <c r="M1" s="50"/>
    </row>
    <row r="2" spans="1:13" ht="16.5">
      <c r="A2" s="116" t="s">
        <v>82</v>
      </c>
      <c r="B2" s="59"/>
      <c r="C2" s="59"/>
      <c r="D2" s="223"/>
      <c r="E2" s="59"/>
      <c r="F2" s="59"/>
      <c r="G2" s="59"/>
      <c r="H2" s="59"/>
      <c r="I2" s="59"/>
      <c r="J2" s="59"/>
      <c r="K2" s="59"/>
      <c r="L2" s="51"/>
      <c r="M2" s="51"/>
    </row>
    <row r="3" spans="1:13" ht="15">
      <c r="A3" s="58"/>
      <c r="B3" s="178" t="s">
        <v>83</v>
      </c>
      <c r="C3" s="178"/>
      <c r="D3" s="178"/>
      <c r="E3" s="178"/>
      <c r="F3" s="178"/>
      <c r="G3" s="178"/>
      <c r="H3" s="178"/>
      <c r="I3" s="178"/>
      <c r="J3" s="178"/>
      <c r="K3" s="51"/>
      <c r="L3" s="51"/>
      <c r="M3" s="51"/>
    </row>
    <row r="4" spans="1:13" ht="15">
      <c r="A4" s="58"/>
      <c r="B4" s="178" t="s">
        <v>84</v>
      </c>
      <c r="C4" s="178"/>
      <c r="D4" s="178"/>
      <c r="E4" s="178"/>
      <c r="F4" s="178"/>
      <c r="G4" s="178"/>
      <c r="H4" s="178"/>
      <c r="I4" s="178"/>
      <c r="J4" s="178"/>
      <c r="K4" s="51"/>
      <c r="L4" s="51"/>
      <c r="M4" s="51"/>
    </row>
    <row r="5" spans="1:13" ht="15">
      <c r="A5" s="58"/>
      <c r="B5" s="178" t="s">
        <v>85</v>
      </c>
      <c r="C5" s="178"/>
      <c r="D5" s="178"/>
      <c r="E5" s="178"/>
      <c r="F5" s="178"/>
      <c r="G5" s="178"/>
      <c r="H5" s="178"/>
      <c r="I5" s="178"/>
      <c r="J5" s="178"/>
      <c r="K5" s="51"/>
      <c r="L5" s="51"/>
      <c r="M5" s="51"/>
    </row>
    <row r="6" spans="1:13" ht="18.75" thickBot="1">
      <c r="A6" s="179" t="s">
        <v>86</v>
      </c>
      <c r="B6" s="180"/>
      <c r="C6" s="180"/>
      <c r="D6" s="180"/>
      <c r="E6" s="180"/>
      <c r="F6" s="180"/>
      <c r="G6" s="180"/>
      <c r="H6" s="180"/>
      <c r="I6" s="180"/>
      <c r="J6" s="180"/>
      <c r="K6" s="2"/>
      <c r="L6" s="2"/>
      <c r="M6" s="2"/>
    </row>
    <row r="7" spans="11:13" ht="12.75">
      <c r="K7" s="90"/>
      <c r="L7" s="50"/>
      <c r="M7" s="1"/>
    </row>
    <row r="8" spans="11:13" ht="13.5" thickBot="1">
      <c r="K8" s="91"/>
      <c r="L8" s="51"/>
      <c r="M8" s="52"/>
    </row>
    <row r="9" spans="1:13" ht="16.5" customHeight="1" thickBot="1">
      <c r="A9" s="172" t="s">
        <v>185</v>
      </c>
      <c r="B9" s="173"/>
      <c r="C9" s="173"/>
      <c r="D9" s="173"/>
      <c r="E9" s="173"/>
      <c r="F9" s="173"/>
      <c r="G9" s="173"/>
      <c r="H9" s="173"/>
      <c r="I9" s="173"/>
      <c r="J9" s="173"/>
      <c r="K9" s="166" t="s">
        <v>121</v>
      </c>
      <c r="L9" s="167"/>
      <c r="M9" s="168"/>
    </row>
    <row r="10" spans="1:13" ht="16.5" customHeight="1" thickBot="1">
      <c r="A10" s="197" t="s">
        <v>26</v>
      </c>
      <c r="B10" s="198"/>
      <c r="C10" s="198"/>
      <c r="D10" s="198"/>
      <c r="E10" s="198"/>
      <c r="F10" s="198"/>
      <c r="G10" s="198"/>
      <c r="H10" s="198"/>
      <c r="I10" s="198"/>
      <c r="J10" s="199"/>
      <c r="K10" s="169"/>
      <c r="L10" s="170"/>
      <c r="M10" s="171"/>
    </row>
    <row r="11" spans="1:13" ht="17.25" thickBot="1">
      <c r="A11" s="183" t="s">
        <v>14</v>
      </c>
      <c r="B11" s="184"/>
      <c r="C11" s="27" t="s">
        <v>7</v>
      </c>
      <c r="D11" s="226" t="s">
        <v>0</v>
      </c>
      <c r="E11" s="27" t="s">
        <v>15</v>
      </c>
      <c r="F11" s="27"/>
      <c r="G11" s="27" t="s">
        <v>16</v>
      </c>
      <c r="H11" s="27" t="s">
        <v>167</v>
      </c>
      <c r="I11" s="27" t="s">
        <v>1</v>
      </c>
      <c r="J11" s="137" t="s">
        <v>69</v>
      </c>
      <c r="K11" s="40" t="s">
        <v>122</v>
      </c>
      <c r="L11" s="41"/>
      <c r="M11" s="87">
        <v>300</v>
      </c>
    </row>
    <row r="12" spans="1:13" ht="17.25" thickBot="1">
      <c r="A12" s="122" t="s">
        <v>155</v>
      </c>
      <c r="B12" s="139" t="s">
        <v>102</v>
      </c>
      <c r="C12" s="30">
        <v>11</v>
      </c>
      <c r="D12" s="243">
        <v>93078</v>
      </c>
      <c r="E12" s="31">
        <v>1100</v>
      </c>
      <c r="F12" s="154"/>
      <c r="G12" s="32">
        <v>2566.13</v>
      </c>
      <c r="H12" s="154">
        <f>(D12-E12+G12)*18%</f>
        <v>17017.9434</v>
      </c>
      <c r="I12" s="32">
        <f>D12-E12+G12+H12</f>
        <v>111562.07340000001</v>
      </c>
      <c r="J12" s="33">
        <f>I12-H12</f>
        <v>94544.13</v>
      </c>
      <c r="K12" s="42" t="s">
        <v>123</v>
      </c>
      <c r="L12" s="42"/>
      <c r="M12" s="88">
        <v>400</v>
      </c>
    </row>
    <row r="13" spans="1:13" ht="17.25" thickBot="1">
      <c r="A13" s="123" t="s">
        <v>155</v>
      </c>
      <c r="B13" s="140" t="s">
        <v>98</v>
      </c>
      <c r="C13" s="22" t="s">
        <v>101</v>
      </c>
      <c r="D13" s="243">
        <v>92278</v>
      </c>
      <c r="E13" s="31">
        <v>1100</v>
      </c>
      <c r="F13" s="154"/>
      <c r="G13" s="32">
        <v>2566.13</v>
      </c>
      <c r="H13" s="154">
        <f aca="true" t="shared" si="0" ref="H13:H33">(D13-E13+G13)*18%</f>
        <v>16873.9434</v>
      </c>
      <c r="I13" s="32">
        <f aca="true" t="shared" si="1" ref="I13:I33">D13-E13+G13+H13</f>
        <v>110618.07340000001</v>
      </c>
      <c r="J13" s="33">
        <f aca="true" t="shared" si="2" ref="J13:J33">I13-H13</f>
        <v>93744.13</v>
      </c>
      <c r="K13" s="42" t="s">
        <v>124</v>
      </c>
      <c r="L13" s="42"/>
      <c r="M13" s="88">
        <v>500</v>
      </c>
    </row>
    <row r="14" spans="1:13" ht="17.25" thickBot="1">
      <c r="A14" s="123" t="s">
        <v>155</v>
      </c>
      <c r="B14" s="140" t="s">
        <v>20</v>
      </c>
      <c r="C14" s="22">
        <v>6</v>
      </c>
      <c r="D14" s="243">
        <v>92728</v>
      </c>
      <c r="E14" s="31">
        <v>1100</v>
      </c>
      <c r="F14" s="154"/>
      <c r="G14" s="32">
        <v>2566.13</v>
      </c>
      <c r="H14" s="154">
        <f t="shared" si="0"/>
        <v>16954.9434</v>
      </c>
      <c r="I14" s="32">
        <f t="shared" si="1"/>
        <v>111149.07340000001</v>
      </c>
      <c r="J14" s="33">
        <f t="shared" si="2"/>
        <v>94194.13</v>
      </c>
      <c r="K14" s="42" t="s">
        <v>125</v>
      </c>
      <c r="L14" s="42"/>
      <c r="M14" s="88">
        <v>600</v>
      </c>
    </row>
    <row r="15" spans="1:13" ht="17.25" thickBot="1">
      <c r="A15" s="123" t="s">
        <v>155</v>
      </c>
      <c r="B15" s="140" t="s">
        <v>21</v>
      </c>
      <c r="C15" s="22">
        <v>3</v>
      </c>
      <c r="D15" s="243">
        <v>93028</v>
      </c>
      <c r="E15" s="31">
        <v>1100</v>
      </c>
      <c r="F15" s="154"/>
      <c r="G15" s="32">
        <v>2566.13</v>
      </c>
      <c r="H15" s="154">
        <f t="shared" si="0"/>
        <v>17008.9434</v>
      </c>
      <c r="I15" s="32">
        <f t="shared" si="1"/>
        <v>111503.07340000001</v>
      </c>
      <c r="J15" s="33">
        <f t="shared" si="2"/>
        <v>94494.13</v>
      </c>
      <c r="K15" s="42" t="s">
        <v>126</v>
      </c>
      <c r="L15" s="42"/>
      <c r="M15" s="88">
        <v>700</v>
      </c>
    </row>
    <row r="16" spans="1:13" ht="17.25" thickBot="1">
      <c r="A16" s="119" t="s">
        <v>155</v>
      </c>
      <c r="B16" s="4" t="s">
        <v>164</v>
      </c>
      <c r="C16" s="22">
        <v>3.4</v>
      </c>
      <c r="D16" s="228">
        <v>95708</v>
      </c>
      <c r="E16" s="31">
        <v>1100</v>
      </c>
      <c r="F16" s="31"/>
      <c r="G16" s="32">
        <v>2566.13</v>
      </c>
      <c r="H16" s="31">
        <f t="shared" si="0"/>
        <v>17491.3434</v>
      </c>
      <c r="I16" s="32">
        <f t="shared" si="1"/>
        <v>114665.4734</v>
      </c>
      <c r="J16" s="33">
        <f t="shared" si="2"/>
        <v>97174.13</v>
      </c>
      <c r="K16" s="42" t="s">
        <v>127</v>
      </c>
      <c r="L16" s="42"/>
      <c r="M16" s="88">
        <v>800</v>
      </c>
    </row>
    <row r="17" spans="1:13" ht="17.25" thickBot="1">
      <c r="A17" s="119" t="s">
        <v>6</v>
      </c>
      <c r="B17" s="4" t="s">
        <v>17</v>
      </c>
      <c r="C17" s="22">
        <v>3</v>
      </c>
      <c r="D17" s="228">
        <v>93928</v>
      </c>
      <c r="E17" s="31">
        <v>1100</v>
      </c>
      <c r="F17" s="31"/>
      <c r="G17" s="32">
        <v>2566.13</v>
      </c>
      <c r="H17" s="31">
        <f t="shared" si="0"/>
        <v>17170.9434</v>
      </c>
      <c r="I17" s="32">
        <f t="shared" si="1"/>
        <v>112565.07340000001</v>
      </c>
      <c r="J17" s="33">
        <f t="shared" si="2"/>
        <v>95394.13</v>
      </c>
      <c r="K17" s="53" t="s">
        <v>128</v>
      </c>
      <c r="L17" s="53"/>
      <c r="M17" s="89">
        <v>900</v>
      </c>
    </row>
    <row r="18" spans="1:10" ht="13.5" thickBot="1">
      <c r="A18" s="119" t="s">
        <v>18</v>
      </c>
      <c r="B18" s="4" t="s">
        <v>19</v>
      </c>
      <c r="C18" s="22">
        <v>11</v>
      </c>
      <c r="D18" s="228">
        <v>94878</v>
      </c>
      <c r="E18" s="31">
        <v>1100</v>
      </c>
      <c r="F18" s="31"/>
      <c r="G18" s="32">
        <v>2566.13</v>
      </c>
      <c r="H18" s="31">
        <f t="shared" si="0"/>
        <v>17341.9434</v>
      </c>
      <c r="I18" s="32">
        <f t="shared" si="1"/>
        <v>113686.07340000001</v>
      </c>
      <c r="J18" s="33">
        <f t="shared" si="2"/>
        <v>96344.13</v>
      </c>
    </row>
    <row r="19" spans="1:13" ht="17.25" thickBot="1">
      <c r="A19" s="119" t="s">
        <v>156</v>
      </c>
      <c r="B19" s="4" t="s">
        <v>79</v>
      </c>
      <c r="C19" s="22">
        <v>12</v>
      </c>
      <c r="D19" s="228">
        <v>100028</v>
      </c>
      <c r="E19" s="31">
        <v>1100</v>
      </c>
      <c r="F19" s="31"/>
      <c r="G19" s="32">
        <v>2566.13</v>
      </c>
      <c r="H19" s="31">
        <f t="shared" si="0"/>
        <v>18268.9434</v>
      </c>
      <c r="I19" s="32">
        <f t="shared" si="1"/>
        <v>119763.07340000001</v>
      </c>
      <c r="J19" s="33">
        <f t="shared" si="2"/>
        <v>101494.13</v>
      </c>
      <c r="K19" s="46"/>
      <c r="L19" s="46"/>
      <c r="M19" s="47"/>
    </row>
    <row r="20" spans="1:13" ht="17.25" thickBot="1">
      <c r="A20" s="119" t="s">
        <v>95</v>
      </c>
      <c r="B20" s="4" t="s">
        <v>94</v>
      </c>
      <c r="C20" s="22">
        <v>1.9</v>
      </c>
      <c r="D20" s="228">
        <v>100828</v>
      </c>
      <c r="E20" s="31">
        <v>1100</v>
      </c>
      <c r="F20" s="31"/>
      <c r="G20" s="32">
        <v>2566.13</v>
      </c>
      <c r="H20" s="31">
        <f t="shared" si="0"/>
        <v>18412.9434</v>
      </c>
      <c r="I20" s="32">
        <f t="shared" si="1"/>
        <v>120707.07340000001</v>
      </c>
      <c r="J20" s="33">
        <f t="shared" si="2"/>
        <v>102294.13</v>
      </c>
      <c r="K20" s="46"/>
      <c r="L20" s="46"/>
      <c r="M20" s="47"/>
    </row>
    <row r="21" spans="1:13" ht="17.25" thickBot="1">
      <c r="A21" s="119" t="s">
        <v>156</v>
      </c>
      <c r="B21" s="4" t="s">
        <v>96</v>
      </c>
      <c r="C21" s="22"/>
      <c r="D21" s="228">
        <v>99228</v>
      </c>
      <c r="E21" s="31">
        <v>1100</v>
      </c>
      <c r="F21" s="31"/>
      <c r="G21" s="32">
        <v>2566.13</v>
      </c>
      <c r="H21" s="31">
        <f t="shared" si="0"/>
        <v>18124.9434</v>
      </c>
      <c r="I21" s="32">
        <f t="shared" si="1"/>
        <v>118819.07340000001</v>
      </c>
      <c r="J21" s="33">
        <f t="shared" si="2"/>
        <v>100694.13</v>
      </c>
      <c r="K21" s="16"/>
      <c r="L21" s="46"/>
      <c r="M21" s="47"/>
    </row>
    <row r="22" spans="1:13" ht="17.25" thickBot="1">
      <c r="A22" s="119" t="s">
        <v>104</v>
      </c>
      <c r="B22" s="4" t="s">
        <v>105</v>
      </c>
      <c r="C22" s="22">
        <v>12</v>
      </c>
      <c r="D22" s="228">
        <v>96078</v>
      </c>
      <c r="E22" s="31">
        <v>1100</v>
      </c>
      <c r="F22" s="31"/>
      <c r="G22" s="32">
        <v>2566.13</v>
      </c>
      <c r="H22" s="31">
        <f t="shared" si="0"/>
        <v>17557.9434</v>
      </c>
      <c r="I22" s="32">
        <f t="shared" si="1"/>
        <v>115102.07340000001</v>
      </c>
      <c r="J22" s="33">
        <f t="shared" si="2"/>
        <v>97544.13</v>
      </c>
      <c r="K22" s="46"/>
      <c r="L22" s="46"/>
      <c r="M22" s="47"/>
    </row>
    <row r="23" spans="1:13" ht="17.25" thickBot="1">
      <c r="A23" s="119" t="s">
        <v>104</v>
      </c>
      <c r="B23" s="4" t="s">
        <v>153</v>
      </c>
      <c r="C23" s="22">
        <v>10</v>
      </c>
      <c r="D23" s="228">
        <v>97928</v>
      </c>
      <c r="E23" s="31">
        <v>1100</v>
      </c>
      <c r="F23" s="31"/>
      <c r="G23" s="32">
        <v>2566.13</v>
      </c>
      <c r="H23" s="31">
        <f t="shared" si="0"/>
        <v>17890.9434</v>
      </c>
      <c r="I23" s="32">
        <f t="shared" si="1"/>
        <v>117285.07340000001</v>
      </c>
      <c r="J23" s="33">
        <f t="shared" si="2"/>
        <v>99394.13</v>
      </c>
      <c r="K23" s="46"/>
      <c r="L23" s="46"/>
      <c r="M23" s="47"/>
    </row>
    <row r="24" spans="1:13" ht="17.25" thickBot="1">
      <c r="A24" s="119" t="s">
        <v>104</v>
      </c>
      <c r="B24" s="4" t="s">
        <v>81</v>
      </c>
      <c r="C24" s="22">
        <v>3</v>
      </c>
      <c r="D24" s="228">
        <v>95978</v>
      </c>
      <c r="E24" s="31">
        <v>1100</v>
      </c>
      <c r="F24" s="31"/>
      <c r="G24" s="32">
        <v>2566.13</v>
      </c>
      <c r="H24" s="31">
        <f t="shared" si="0"/>
        <v>17539.9434</v>
      </c>
      <c r="I24" s="32">
        <f t="shared" si="1"/>
        <v>114984.07340000001</v>
      </c>
      <c r="J24" s="33">
        <f t="shared" si="2"/>
        <v>97444.13</v>
      </c>
      <c r="K24" s="46"/>
      <c r="L24" s="46"/>
      <c r="M24" s="47"/>
    </row>
    <row r="25" spans="1:13" ht="17.25" thickBot="1">
      <c r="A25" s="119" t="s">
        <v>104</v>
      </c>
      <c r="B25" s="4" t="s">
        <v>90</v>
      </c>
      <c r="C25" s="22">
        <v>8</v>
      </c>
      <c r="D25" s="228">
        <v>99378</v>
      </c>
      <c r="E25" s="31">
        <v>1100</v>
      </c>
      <c r="F25" s="31"/>
      <c r="G25" s="32">
        <v>2566.13</v>
      </c>
      <c r="H25" s="31">
        <f t="shared" si="0"/>
        <v>18151.9434</v>
      </c>
      <c r="I25" s="32">
        <f t="shared" si="1"/>
        <v>118996.07340000001</v>
      </c>
      <c r="J25" s="33">
        <f t="shared" si="2"/>
        <v>100844.13</v>
      </c>
      <c r="K25" s="46"/>
      <c r="L25" s="46"/>
      <c r="M25" s="47"/>
    </row>
    <row r="26" spans="1:13" ht="17.25" thickBot="1">
      <c r="A26" s="119" t="s">
        <v>104</v>
      </c>
      <c r="B26" s="4" t="s">
        <v>103</v>
      </c>
      <c r="C26" s="22"/>
      <c r="D26" s="228">
        <v>98578</v>
      </c>
      <c r="E26" s="31">
        <v>1100</v>
      </c>
      <c r="F26" s="31"/>
      <c r="G26" s="32">
        <v>2566.13</v>
      </c>
      <c r="H26" s="31">
        <f t="shared" si="0"/>
        <v>18007.9434</v>
      </c>
      <c r="I26" s="32">
        <f t="shared" si="1"/>
        <v>118052.07340000001</v>
      </c>
      <c r="J26" s="33">
        <f t="shared" si="2"/>
        <v>100044.13</v>
      </c>
      <c r="K26" s="46"/>
      <c r="L26" s="46"/>
      <c r="M26" s="47"/>
    </row>
    <row r="27" spans="1:13" ht="17.25" thickBot="1">
      <c r="A27" s="119" t="s">
        <v>160</v>
      </c>
      <c r="B27" s="4" t="s">
        <v>161</v>
      </c>
      <c r="C27" s="22">
        <v>40</v>
      </c>
      <c r="D27" s="228">
        <v>97628</v>
      </c>
      <c r="E27" s="31">
        <v>1100</v>
      </c>
      <c r="F27" s="31"/>
      <c r="G27" s="32">
        <v>2566.13</v>
      </c>
      <c r="H27" s="31">
        <f t="shared" si="0"/>
        <v>17836.9434</v>
      </c>
      <c r="I27" s="32">
        <f t="shared" si="1"/>
        <v>116931.07340000001</v>
      </c>
      <c r="J27" s="33">
        <f t="shared" si="2"/>
        <v>99094.13</v>
      </c>
      <c r="K27" s="46"/>
      <c r="L27" s="46"/>
      <c r="M27" s="47"/>
    </row>
    <row r="28" spans="1:13" ht="17.25" thickBot="1">
      <c r="A28" s="119" t="s">
        <v>160</v>
      </c>
      <c r="B28" s="4" t="s">
        <v>159</v>
      </c>
      <c r="C28" s="22">
        <v>8</v>
      </c>
      <c r="D28" s="228">
        <v>96158</v>
      </c>
      <c r="E28" s="31">
        <v>1100</v>
      </c>
      <c r="F28" s="31"/>
      <c r="G28" s="32">
        <v>2566.13</v>
      </c>
      <c r="H28" s="31">
        <f t="shared" si="0"/>
        <v>17572.3434</v>
      </c>
      <c r="I28" s="32">
        <f t="shared" si="1"/>
        <v>115196.4734</v>
      </c>
      <c r="J28" s="33">
        <f t="shared" si="2"/>
        <v>97624.13</v>
      </c>
      <c r="K28" s="46"/>
      <c r="L28" s="46"/>
      <c r="M28" s="47"/>
    </row>
    <row r="29" spans="1:13" ht="17.25" thickBot="1">
      <c r="A29" s="119" t="s">
        <v>160</v>
      </c>
      <c r="B29" s="4" t="s">
        <v>162</v>
      </c>
      <c r="C29" s="22">
        <v>65</v>
      </c>
      <c r="D29" s="228">
        <v>97528</v>
      </c>
      <c r="E29" s="31">
        <v>1100</v>
      </c>
      <c r="F29" s="31"/>
      <c r="G29" s="32">
        <v>2566.13</v>
      </c>
      <c r="H29" s="31">
        <f t="shared" si="0"/>
        <v>17818.9434</v>
      </c>
      <c r="I29" s="32">
        <f t="shared" si="1"/>
        <v>116813.07340000001</v>
      </c>
      <c r="J29" s="33">
        <f t="shared" si="2"/>
        <v>98994.13</v>
      </c>
      <c r="K29" s="46"/>
      <c r="L29" s="46"/>
      <c r="M29" s="47"/>
    </row>
    <row r="30" spans="1:13" ht="17.25" thickBot="1">
      <c r="A30" s="119" t="s">
        <v>160</v>
      </c>
      <c r="B30" s="4" t="s">
        <v>163</v>
      </c>
      <c r="C30" s="22">
        <v>55</v>
      </c>
      <c r="D30" s="228">
        <v>97478</v>
      </c>
      <c r="E30" s="31">
        <v>1100</v>
      </c>
      <c r="F30" s="31"/>
      <c r="G30" s="32">
        <v>2566.13</v>
      </c>
      <c r="H30" s="31">
        <f t="shared" si="0"/>
        <v>17809.9434</v>
      </c>
      <c r="I30" s="32">
        <f t="shared" si="1"/>
        <v>116754.07340000001</v>
      </c>
      <c r="J30" s="33">
        <f t="shared" si="2"/>
        <v>98944.13</v>
      </c>
      <c r="K30" s="46"/>
      <c r="L30" s="46"/>
      <c r="M30" s="47"/>
    </row>
    <row r="31" spans="1:13" ht="17.25" thickBot="1">
      <c r="A31" s="134" t="s">
        <v>166</v>
      </c>
      <c r="B31" s="135" t="s">
        <v>165</v>
      </c>
      <c r="C31" s="136">
        <v>3</v>
      </c>
      <c r="D31" s="228">
        <v>96928</v>
      </c>
      <c r="E31" s="31">
        <v>1100</v>
      </c>
      <c r="F31" s="31"/>
      <c r="G31" s="32">
        <v>2566.13</v>
      </c>
      <c r="H31" s="31">
        <f t="shared" si="0"/>
        <v>17710.9434</v>
      </c>
      <c r="I31" s="32">
        <f t="shared" si="1"/>
        <v>116105.07340000001</v>
      </c>
      <c r="J31" s="33">
        <f t="shared" si="2"/>
        <v>98394.13</v>
      </c>
      <c r="K31" s="46"/>
      <c r="L31" s="46"/>
      <c r="M31" s="47"/>
    </row>
    <row r="32" spans="1:13" ht="17.25" thickBot="1">
      <c r="A32" s="134"/>
      <c r="B32" s="135" t="s">
        <v>171</v>
      </c>
      <c r="C32" s="136"/>
      <c r="D32" s="66">
        <v>96278</v>
      </c>
      <c r="E32" s="31">
        <v>1100</v>
      </c>
      <c r="F32" s="31"/>
      <c r="G32" s="32">
        <v>2566.13</v>
      </c>
      <c r="H32" s="31">
        <f>(D32-E32+G32)*18%</f>
        <v>17593.9434</v>
      </c>
      <c r="I32" s="32">
        <f>D32-E32+G32+H32</f>
        <v>115338.07340000001</v>
      </c>
      <c r="J32" s="33">
        <f>I32-H32</f>
        <v>97744.13</v>
      </c>
      <c r="K32" s="46"/>
      <c r="L32" s="46"/>
      <c r="M32" s="47"/>
    </row>
    <row r="33" spans="1:10" ht="13.5" thickBot="1">
      <c r="A33" s="133" t="s">
        <v>97</v>
      </c>
      <c r="B33" s="18" t="s">
        <v>99</v>
      </c>
      <c r="C33" s="23" t="s">
        <v>100</v>
      </c>
      <c r="D33" s="66">
        <v>96778</v>
      </c>
      <c r="E33" s="31">
        <v>1100</v>
      </c>
      <c r="F33" s="31"/>
      <c r="G33" s="32">
        <v>2566.13</v>
      </c>
      <c r="H33" s="31">
        <f t="shared" si="0"/>
        <v>17683.9434</v>
      </c>
      <c r="I33" s="32">
        <f t="shared" si="1"/>
        <v>115928.07340000001</v>
      </c>
      <c r="J33" s="33">
        <f t="shared" si="2"/>
        <v>98244.13</v>
      </c>
    </row>
    <row r="34" spans="1:10" ht="13.5" thickBot="1">
      <c r="A34" s="120"/>
      <c r="B34" s="18"/>
      <c r="C34" s="23"/>
      <c r="D34" s="66"/>
      <c r="E34" s="19"/>
      <c r="F34" s="19"/>
      <c r="G34" s="19"/>
      <c r="H34" s="19"/>
      <c r="I34" s="31"/>
      <c r="J34" s="19"/>
    </row>
    <row r="35" spans="2:10" ht="13.5" thickBot="1">
      <c r="B35" s="3"/>
      <c r="D35" s="229"/>
      <c r="E35" s="6"/>
      <c r="F35" s="6"/>
      <c r="G35" s="6"/>
      <c r="H35" s="6"/>
      <c r="I35" s="6"/>
      <c r="J35" s="6"/>
    </row>
    <row r="36" spans="1:13" ht="13.5" customHeight="1" thickBot="1">
      <c r="A36" s="195" t="s">
        <v>22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166" t="s">
        <v>129</v>
      </c>
      <c r="L36" s="167"/>
      <c r="M36" s="168"/>
    </row>
    <row r="37" spans="1:13" ht="13.5" customHeight="1" thickBot="1">
      <c r="A37" s="175" t="s">
        <v>14</v>
      </c>
      <c r="B37" s="176"/>
      <c r="C37" s="101" t="s">
        <v>7</v>
      </c>
      <c r="D37" s="226" t="s">
        <v>0</v>
      </c>
      <c r="E37" s="27" t="s">
        <v>15</v>
      </c>
      <c r="F37" s="27"/>
      <c r="G37" s="27" t="s">
        <v>16</v>
      </c>
      <c r="H37" s="27" t="s">
        <v>167</v>
      </c>
      <c r="I37" s="27" t="s">
        <v>1</v>
      </c>
      <c r="J37" s="137" t="s">
        <v>69</v>
      </c>
      <c r="K37" s="170"/>
      <c r="L37" s="170"/>
      <c r="M37" s="171"/>
    </row>
    <row r="38" spans="1:13" ht="17.25" thickBot="1">
      <c r="A38" s="118" t="s">
        <v>6</v>
      </c>
      <c r="B38" s="29" t="s">
        <v>23</v>
      </c>
      <c r="C38" s="30">
        <v>0.9</v>
      </c>
      <c r="D38" s="227">
        <v>85317</v>
      </c>
      <c r="E38" s="31">
        <v>1100</v>
      </c>
      <c r="F38" s="31">
        <v>0</v>
      </c>
      <c r="G38" s="32">
        <v>2566.13</v>
      </c>
      <c r="H38" s="31">
        <f aca="true" t="shared" si="3" ref="H38:H55">(D38-E38-F38+G38)*18%</f>
        <v>15620.9634</v>
      </c>
      <c r="I38" s="32">
        <f aca="true" t="shared" si="4" ref="I38:I55">D38-E38-F38+G38+H38</f>
        <v>102404.09340000001</v>
      </c>
      <c r="J38" s="33">
        <f aca="true" t="shared" si="5" ref="J38:J55">I38-H38</f>
        <v>86783.13</v>
      </c>
      <c r="K38" s="41" t="s">
        <v>130</v>
      </c>
      <c r="L38" s="41"/>
      <c r="M38" s="87">
        <v>300</v>
      </c>
    </row>
    <row r="39" spans="1:13" s="129" customFormat="1" ht="17.25" thickBot="1">
      <c r="A39" s="119" t="s">
        <v>107</v>
      </c>
      <c r="B39" s="4" t="s">
        <v>106</v>
      </c>
      <c r="C39" s="22">
        <v>1.2</v>
      </c>
      <c r="D39" s="228">
        <v>84887</v>
      </c>
      <c r="E39" s="31">
        <v>1100</v>
      </c>
      <c r="F39" s="31">
        <v>0</v>
      </c>
      <c r="G39" s="32">
        <v>2566.13</v>
      </c>
      <c r="H39" s="31">
        <f t="shared" si="3"/>
        <v>15543.563400000001</v>
      </c>
      <c r="I39" s="32">
        <f t="shared" si="4"/>
        <v>101896.6934</v>
      </c>
      <c r="J39" s="33">
        <f t="shared" si="5"/>
        <v>86353.13</v>
      </c>
      <c r="K39" s="42" t="s">
        <v>131</v>
      </c>
      <c r="L39" s="42"/>
      <c r="M39" s="88">
        <v>400</v>
      </c>
    </row>
    <row r="40" spans="1:13" ht="17.25" thickBot="1">
      <c r="A40" s="119" t="s">
        <v>5</v>
      </c>
      <c r="B40" s="4" t="s">
        <v>172</v>
      </c>
      <c r="C40" s="22">
        <v>2.7</v>
      </c>
      <c r="D40" s="228">
        <v>80207</v>
      </c>
      <c r="E40" s="31">
        <v>1100</v>
      </c>
      <c r="F40" s="31">
        <v>0</v>
      </c>
      <c r="G40" s="32">
        <v>2566.13</v>
      </c>
      <c r="H40" s="31">
        <f>(D40-E40-F40+G40)*18%</f>
        <v>14701.1634</v>
      </c>
      <c r="I40" s="32">
        <f>D40-E40-F40+G40+H40</f>
        <v>96374.29340000001</v>
      </c>
      <c r="J40" s="33">
        <f>I40-H40</f>
        <v>81673.13</v>
      </c>
      <c r="K40" s="42" t="s">
        <v>132</v>
      </c>
      <c r="L40" s="42"/>
      <c r="M40" s="88">
        <v>500</v>
      </c>
    </row>
    <row r="41" spans="1:13" ht="17.25" thickBot="1">
      <c r="A41" s="119" t="s">
        <v>5</v>
      </c>
      <c r="B41" s="8" t="s">
        <v>11</v>
      </c>
      <c r="C41" s="22">
        <v>8</v>
      </c>
      <c r="D41" s="228">
        <v>80207</v>
      </c>
      <c r="E41" s="31">
        <v>1100</v>
      </c>
      <c r="F41" s="31">
        <v>0</v>
      </c>
      <c r="G41" s="32">
        <v>2566.13</v>
      </c>
      <c r="H41" s="31">
        <f t="shared" si="3"/>
        <v>14701.1634</v>
      </c>
      <c r="I41" s="32">
        <f t="shared" si="4"/>
        <v>96374.29340000001</v>
      </c>
      <c r="J41" s="33">
        <f t="shared" si="5"/>
        <v>81673.13</v>
      </c>
      <c r="K41" s="42" t="s">
        <v>133</v>
      </c>
      <c r="L41" s="42"/>
      <c r="M41" s="88">
        <v>600</v>
      </c>
    </row>
    <row r="42" spans="1:13" ht="17.25" thickBot="1">
      <c r="A42" s="119" t="s">
        <v>5</v>
      </c>
      <c r="B42" s="8" t="s">
        <v>108</v>
      </c>
      <c r="C42" s="22">
        <v>8</v>
      </c>
      <c r="D42" s="228">
        <v>81527</v>
      </c>
      <c r="E42" s="31">
        <v>1100</v>
      </c>
      <c r="F42" s="31">
        <v>0</v>
      </c>
      <c r="G42" s="32">
        <v>2566.13</v>
      </c>
      <c r="H42" s="31">
        <f t="shared" si="3"/>
        <v>14938.7634</v>
      </c>
      <c r="I42" s="32">
        <f t="shared" si="4"/>
        <v>97931.8934</v>
      </c>
      <c r="J42" s="33">
        <f t="shared" si="5"/>
        <v>82993.13</v>
      </c>
      <c r="K42" s="42" t="s">
        <v>134</v>
      </c>
      <c r="L42" s="42"/>
      <c r="M42" s="88">
        <v>700</v>
      </c>
    </row>
    <row r="43" spans="1:13" s="129" customFormat="1" ht="17.25" thickBot="1">
      <c r="A43" s="119" t="s">
        <v>24</v>
      </c>
      <c r="B43" s="8" t="s">
        <v>89</v>
      </c>
      <c r="C43" s="22">
        <v>18</v>
      </c>
      <c r="D43" s="228">
        <v>81477</v>
      </c>
      <c r="E43" s="31">
        <v>1100</v>
      </c>
      <c r="F43" s="31">
        <v>0</v>
      </c>
      <c r="G43" s="32">
        <v>2566.13</v>
      </c>
      <c r="H43" s="31">
        <f t="shared" si="3"/>
        <v>14929.7634</v>
      </c>
      <c r="I43" s="32">
        <f t="shared" si="4"/>
        <v>97872.8934</v>
      </c>
      <c r="J43" s="33">
        <f t="shared" si="5"/>
        <v>82943.13</v>
      </c>
      <c r="K43" s="42" t="s">
        <v>135</v>
      </c>
      <c r="L43" s="42"/>
      <c r="M43" s="88">
        <v>750</v>
      </c>
    </row>
    <row r="44" spans="1:13" s="105" customFormat="1" ht="17.25" thickBot="1">
      <c r="A44" s="119" t="s">
        <v>9</v>
      </c>
      <c r="B44" s="110" t="s">
        <v>8</v>
      </c>
      <c r="C44" s="22">
        <v>1.2</v>
      </c>
      <c r="D44" s="228">
        <v>81657</v>
      </c>
      <c r="E44" s="31">
        <v>1100</v>
      </c>
      <c r="F44" s="31">
        <v>0</v>
      </c>
      <c r="G44" s="32">
        <v>2566.13</v>
      </c>
      <c r="H44" s="31">
        <f t="shared" si="3"/>
        <v>14962.1634</v>
      </c>
      <c r="I44" s="32">
        <f t="shared" si="4"/>
        <v>98085.29340000001</v>
      </c>
      <c r="J44" s="33">
        <f t="shared" si="5"/>
        <v>83123.13</v>
      </c>
      <c r="K44" s="53" t="s">
        <v>136</v>
      </c>
      <c r="L44" s="53"/>
      <c r="M44" s="89">
        <v>800</v>
      </c>
    </row>
    <row r="45" spans="1:10" s="105" customFormat="1" ht="13.5" thickBot="1">
      <c r="A45" s="119" t="s">
        <v>71</v>
      </c>
      <c r="B45" s="4" t="s">
        <v>70</v>
      </c>
      <c r="C45" s="22">
        <v>0.35</v>
      </c>
      <c r="D45" s="228">
        <v>83763</v>
      </c>
      <c r="E45" s="31">
        <v>1100</v>
      </c>
      <c r="F45" s="31">
        <v>0</v>
      </c>
      <c r="G45" s="32">
        <v>2566.13</v>
      </c>
      <c r="H45" s="31">
        <f t="shared" si="3"/>
        <v>15341.2434</v>
      </c>
      <c r="I45" s="32">
        <f t="shared" si="4"/>
        <v>100570.37340000001</v>
      </c>
      <c r="J45" s="33">
        <f t="shared" si="5"/>
        <v>85229.13</v>
      </c>
    </row>
    <row r="46" spans="1:13" s="105" customFormat="1" ht="17.25" thickBot="1">
      <c r="A46" s="119" t="s">
        <v>10</v>
      </c>
      <c r="B46" s="110" t="s">
        <v>113</v>
      </c>
      <c r="C46" s="22">
        <v>0.28</v>
      </c>
      <c r="D46" s="228">
        <v>81960</v>
      </c>
      <c r="E46" s="31">
        <v>1100</v>
      </c>
      <c r="F46" s="31">
        <v>0</v>
      </c>
      <c r="G46" s="32">
        <v>2566.13</v>
      </c>
      <c r="H46" s="31">
        <f t="shared" si="3"/>
        <v>15016.7034</v>
      </c>
      <c r="I46" s="32">
        <f t="shared" si="4"/>
        <v>98442.8334</v>
      </c>
      <c r="J46" s="33">
        <f t="shared" si="5"/>
        <v>83426.13</v>
      </c>
      <c r="K46" s="46"/>
      <c r="M46" s="47"/>
    </row>
    <row r="47" spans="1:13" s="105" customFormat="1" ht="17.25" thickBot="1">
      <c r="A47" s="119" t="s">
        <v>10</v>
      </c>
      <c r="B47" s="110" t="s">
        <v>112</v>
      </c>
      <c r="C47" s="117">
        <v>0.22</v>
      </c>
      <c r="D47" s="230">
        <v>81960</v>
      </c>
      <c r="E47" s="31">
        <v>1100</v>
      </c>
      <c r="F47" s="31">
        <v>0</v>
      </c>
      <c r="G47" s="32">
        <v>2566.13</v>
      </c>
      <c r="H47" s="31">
        <f t="shared" si="3"/>
        <v>15016.7034</v>
      </c>
      <c r="I47" s="32">
        <f t="shared" si="4"/>
        <v>98442.8334</v>
      </c>
      <c r="J47" s="33">
        <f t="shared" si="5"/>
        <v>83426.13</v>
      </c>
      <c r="K47"/>
      <c r="L47" s="46"/>
      <c r="M47"/>
    </row>
    <row r="48" spans="1:11" ht="14.25" thickBot="1">
      <c r="A48" s="119" t="s">
        <v>33</v>
      </c>
      <c r="B48" s="4" t="s">
        <v>34</v>
      </c>
      <c r="C48" s="22">
        <v>0.43</v>
      </c>
      <c r="D48" s="228">
        <v>86520</v>
      </c>
      <c r="E48" s="31">
        <v>1100</v>
      </c>
      <c r="F48" s="31">
        <v>0</v>
      </c>
      <c r="G48" s="32">
        <v>2566.13</v>
      </c>
      <c r="H48" s="31">
        <f t="shared" si="3"/>
        <v>15837.5034</v>
      </c>
      <c r="I48" s="32">
        <f t="shared" si="4"/>
        <v>103823.6334</v>
      </c>
      <c r="J48" s="33">
        <f t="shared" si="5"/>
        <v>87986.13</v>
      </c>
      <c r="K48" s="37" t="s">
        <v>75</v>
      </c>
    </row>
    <row r="49" spans="1:10" s="130" customFormat="1" ht="13.5" thickBot="1">
      <c r="A49" s="119" t="s">
        <v>33</v>
      </c>
      <c r="B49" s="4" t="s">
        <v>93</v>
      </c>
      <c r="C49" s="22">
        <v>0.22</v>
      </c>
      <c r="D49" s="228">
        <v>87620</v>
      </c>
      <c r="E49" s="31">
        <v>1100</v>
      </c>
      <c r="F49" s="31">
        <v>0</v>
      </c>
      <c r="G49" s="32">
        <v>2566.13</v>
      </c>
      <c r="H49" s="31">
        <f t="shared" si="3"/>
        <v>16035.5034</v>
      </c>
      <c r="I49" s="32">
        <f t="shared" si="4"/>
        <v>105121.6334</v>
      </c>
      <c r="J49" s="33">
        <f t="shared" si="5"/>
        <v>89086.13</v>
      </c>
    </row>
    <row r="50" spans="1:10" ht="13.5" thickBot="1">
      <c r="A50" s="119" t="s">
        <v>33</v>
      </c>
      <c r="B50" s="4" t="s">
        <v>91</v>
      </c>
      <c r="C50" s="22"/>
      <c r="D50" s="228">
        <v>83640</v>
      </c>
      <c r="E50" s="31">
        <v>1100</v>
      </c>
      <c r="F50" s="31">
        <v>0</v>
      </c>
      <c r="G50" s="32">
        <v>2566.13</v>
      </c>
      <c r="H50" s="31">
        <f t="shared" si="3"/>
        <v>15319.1034</v>
      </c>
      <c r="I50" s="32">
        <f t="shared" si="4"/>
        <v>100425.2334</v>
      </c>
      <c r="J50" s="33">
        <f t="shared" si="5"/>
        <v>85106.13</v>
      </c>
    </row>
    <row r="51" spans="1:13" s="130" customFormat="1" ht="13.5" thickBot="1">
      <c r="A51" s="119" t="s">
        <v>33</v>
      </c>
      <c r="B51" s="4" t="s">
        <v>111</v>
      </c>
      <c r="C51" s="22"/>
      <c r="D51" s="228">
        <v>86860</v>
      </c>
      <c r="E51" s="31">
        <v>1100</v>
      </c>
      <c r="F51" s="31">
        <v>0</v>
      </c>
      <c r="G51" s="32">
        <v>2566.13</v>
      </c>
      <c r="H51" s="31">
        <f t="shared" si="3"/>
        <v>15898.7034</v>
      </c>
      <c r="I51" s="32">
        <f t="shared" si="4"/>
        <v>104224.8334</v>
      </c>
      <c r="J51" s="33">
        <f t="shared" si="5"/>
        <v>88326.13</v>
      </c>
      <c r="K51"/>
      <c r="L51"/>
      <c r="M51"/>
    </row>
    <row r="52" spans="1:13" ht="13.5" thickBot="1">
      <c r="A52" s="119" t="s">
        <v>2</v>
      </c>
      <c r="B52" s="8" t="s">
        <v>3</v>
      </c>
      <c r="C52" s="22" t="s">
        <v>27</v>
      </c>
      <c r="D52" s="228">
        <v>77287</v>
      </c>
      <c r="E52" s="5">
        <v>0</v>
      </c>
      <c r="F52" s="150">
        <v>0</v>
      </c>
      <c r="G52" s="32">
        <v>2566.13</v>
      </c>
      <c r="H52" s="31">
        <f t="shared" si="3"/>
        <v>14373.563400000001</v>
      </c>
      <c r="I52" s="32">
        <f t="shared" si="4"/>
        <v>94226.6934</v>
      </c>
      <c r="J52" s="33">
        <f t="shared" si="5"/>
        <v>79853.13</v>
      </c>
      <c r="K52" s="130"/>
      <c r="L52" s="130"/>
      <c r="M52" s="130"/>
    </row>
    <row r="53" spans="1:10" ht="13.5" thickBot="1">
      <c r="A53" s="119" t="s">
        <v>2</v>
      </c>
      <c r="B53" s="8" t="s">
        <v>4</v>
      </c>
      <c r="C53" s="22" t="s">
        <v>27</v>
      </c>
      <c r="D53" s="228">
        <v>67523</v>
      </c>
      <c r="E53" s="5">
        <v>0</v>
      </c>
      <c r="F53" s="150">
        <v>0</v>
      </c>
      <c r="G53" s="32">
        <v>2566.13</v>
      </c>
      <c r="H53" s="31">
        <f t="shared" si="3"/>
        <v>12616.0434</v>
      </c>
      <c r="I53" s="32">
        <f t="shared" si="4"/>
        <v>82705.1734</v>
      </c>
      <c r="J53" s="33">
        <f t="shared" si="5"/>
        <v>70089.13</v>
      </c>
    </row>
    <row r="54" spans="1:13" s="130" customFormat="1" ht="13.5" thickBot="1">
      <c r="A54" s="119" t="s">
        <v>2</v>
      </c>
      <c r="B54" s="4" t="s">
        <v>13</v>
      </c>
      <c r="C54" s="22" t="s">
        <v>27</v>
      </c>
      <c r="D54" s="228">
        <v>77197</v>
      </c>
      <c r="E54" s="5">
        <v>0</v>
      </c>
      <c r="F54" s="150">
        <v>0</v>
      </c>
      <c r="G54" s="32">
        <v>2566.13</v>
      </c>
      <c r="H54" s="31">
        <f t="shared" si="3"/>
        <v>14357.3634</v>
      </c>
      <c r="I54" s="32">
        <f t="shared" si="4"/>
        <v>94120.4934</v>
      </c>
      <c r="J54" s="33">
        <f t="shared" si="5"/>
        <v>79763.13</v>
      </c>
      <c r="K54"/>
      <c r="L54"/>
      <c r="M54"/>
    </row>
    <row r="55" spans="1:10" ht="13.5" thickBot="1">
      <c r="A55" s="121" t="s">
        <v>2</v>
      </c>
      <c r="B55" s="35" t="s">
        <v>28</v>
      </c>
      <c r="C55" s="23" t="s">
        <v>27</v>
      </c>
      <c r="D55" s="66">
        <v>76830</v>
      </c>
      <c r="E55" s="19">
        <v>0</v>
      </c>
      <c r="F55" s="158">
        <v>0</v>
      </c>
      <c r="G55" s="32">
        <v>2566.13</v>
      </c>
      <c r="H55" s="31">
        <f t="shared" si="3"/>
        <v>14291.3034</v>
      </c>
      <c r="I55" s="32">
        <f t="shared" si="4"/>
        <v>93687.43340000001</v>
      </c>
      <c r="J55" s="33">
        <f t="shared" si="5"/>
        <v>79396.13</v>
      </c>
    </row>
    <row r="56" spans="2:10" ht="13.5" thickBot="1">
      <c r="B56" s="3"/>
      <c r="D56" s="229"/>
      <c r="E56" s="6"/>
      <c r="F56" s="6"/>
      <c r="G56" s="6"/>
      <c r="H56" s="6"/>
      <c r="I56" s="6"/>
      <c r="J56" s="6"/>
    </row>
    <row r="57" spans="1:10" ht="16.5" thickBot="1">
      <c r="A57" s="172" t="s">
        <v>25</v>
      </c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4" ht="13.5" thickBot="1">
      <c r="A58" s="183" t="s">
        <v>14</v>
      </c>
      <c r="B58" s="184"/>
      <c r="C58" s="26" t="s">
        <v>7</v>
      </c>
      <c r="D58" s="226" t="s">
        <v>0</v>
      </c>
      <c r="E58" s="27" t="s">
        <v>15</v>
      </c>
      <c r="F58" s="27"/>
      <c r="G58" s="26" t="s">
        <v>16</v>
      </c>
      <c r="H58" s="27" t="s">
        <v>167</v>
      </c>
      <c r="I58" s="27" t="s">
        <v>1</v>
      </c>
      <c r="J58" s="103" t="s">
        <v>69</v>
      </c>
      <c r="L58" s="77"/>
      <c r="M58" s="51"/>
      <c r="N58" s="222"/>
    </row>
    <row r="59" spans="1:14" ht="13.5" thickBot="1">
      <c r="A59" s="122" t="s">
        <v>30</v>
      </c>
      <c r="B59" s="74" t="s">
        <v>80</v>
      </c>
      <c r="C59" s="30">
        <v>0.92</v>
      </c>
      <c r="D59" s="231">
        <v>77570</v>
      </c>
      <c r="E59" s="31">
        <v>1100</v>
      </c>
      <c r="F59" s="31">
        <v>0</v>
      </c>
      <c r="G59" s="32">
        <v>2566.13</v>
      </c>
      <c r="H59" s="31">
        <f aca="true" t="shared" si="6" ref="H59:H68">(D59-E59-F59+G59)*18%</f>
        <v>14226.5034</v>
      </c>
      <c r="I59" s="32">
        <f aca="true" t="shared" si="7" ref="I59:I68">D59-E59-F59+G59+H59</f>
        <v>93262.6334</v>
      </c>
      <c r="J59" s="33">
        <f aca="true" t="shared" si="8" ref="J59:J68">I59-H59</f>
        <v>79036.13</v>
      </c>
      <c r="L59" s="77"/>
      <c r="M59" s="77"/>
      <c r="N59" s="222"/>
    </row>
    <row r="60" spans="1:14" ht="13.5" thickBot="1">
      <c r="A60" s="123" t="s">
        <v>173</v>
      </c>
      <c r="B60" s="15" t="s">
        <v>170</v>
      </c>
      <c r="C60" s="22">
        <v>1.1</v>
      </c>
      <c r="D60" s="128">
        <v>76770</v>
      </c>
      <c r="E60" s="31">
        <v>1100</v>
      </c>
      <c r="F60" s="31">
        <v>0</v>
      </c>
      <c r="G60" s="32">
        <v>2566.13</v>
      </c>
      <c r="H60" s="31">
        <f t="shared" si="6"/>
        <v>14082.5034</v>
      </c>
      <c r="I60" s="32">
        <f t="shared" si="7"/>
        <v>92318.6334</v>
      </c>
      <c r="J60" s="33">
        <f>I60-H60</f>
        <v>78236.13</v>
      </c>
      <c r="L60" s="77"/>
      <c r="M60" s="77"/>
      <c r="N60" s="222"/>
    </row>
    <row r="61" spans="1:14" ht="13.5" thickBot="1">
      <c r="A61" s="123" t="s">
        <v>30</v>
      </c>
      <c r="B61" s="15" t="s">
        <v>120</v>
      </c>
      <c r="C61" s="22">
        <v>2</v>
      </c>
      <c r="D61" s="128">
        <v>77570</v>
      </c>
      <c r="E61" s="31">
        <v>1100</v>
      </c>
      <c r="F61" s="31">
        <v>0</v>
      </c>
      <c r="G61" s="32">
        <v>2566.13</v>
      </c>
      <c r="H61" s="31">
        <f t="shared" si="6"/>
        <v>14226.5034</v>
      </c>
      <c r="I61" s="32">
        <f t="shared" si="7"/>
        <v>93262.6334</v>
      </c>
      <c r="J61" s="33">
        <f t="shared" si="8"/>
        <v>79036.13</v>
      </c>
      <c r="L61" s="77"/>
      <c r="M61" s="77"/>
      <c r="N61" s="222"/>
    </row>
    <row r="62" spans="1:14" ht="13.5" thickBot="1">
      <c r="A62" s="123" t="s">
        <v>30</v>
      </c>
      <c r="B62" s="15" t="s">
        <v>169</v>
      </c>
      <c r="C62" s="22">
        <v>3</v>
      </c>
      <c r="D62" s="128">
        <v>80070</v>
      </c>
      <c r="E62" s="31">
        <v>1100</v>
      </c>
      <c r="F62" s="31">
        <v>0</v>
      </c>
      <c r="G62" s="32">
        <v>2566.13</v>
      </c>
      <c r="H62" s="31">
        <f t="shared" si="6"/>
        <v>14676.5034</v>
      </c>
      <c r="I62" s="32">
        <f t="shared" si="7"/>
        <v>96212.6334</v>
      </c>
      <c r="J62" s="33">
        <f t="shared" si="8"/>
        <v>81536.13</v>
      </c>
      <c r="L62" s="77"/>
      <c r="M62" s="77"/>
      <c r="N62" s="222"/>
    </row>
    <row r="63" spans="1:14" ht="13.5" thickBot="1">
      <c r="A63" s="123" t="s">
        <v>74</v>
      </c>
      <c r="B63" s="15" t="s">
        <v>12</v>
      </c>
      <c r="C63" s="22">
        <v>4.2</v>
      </c>
      <c r="D63" s="128">
        <v>85657</v>
      </c>
      <c r="E63" s="31">
        <v>1100</v>
      </c>
      <c r="F63" s="31">
        <v>0</v>
      </c>
      <c r="G63" s="32">
        <v>2566.13</v>
      </c>
      <c r="H63" s="31">
        <f t="shared" si="6"/>
        <v>15682.1634</v>
      </c>
      <c r="I63" s="32">
        <f t="shared" si="7"/>
        <v>102805.29340000001</v>
      </c>
      <c r="J63" s="33">
        <f t="shared" si="8"/>
        <v>87123.13</v>
      </c>
      <c r="L63" s="77"/>
      <c r="M63" s="77"/>
      <c r="N63" s="222"/>
    </row>
    <row r="64" spans="1:14" ht="13.5" thickBot="1">
      <c r="A64" s="123" t="s">
        <v>36</v>
      </c>
      <c r="B64" s="15" t="s">
        <v>35</v>
      </c>
      <c r="C64" s="22">
        <v>6.5</v>
      </c>
      <c r="D64" s="128">
        <v>83347</v>
      </c>
      <c r="E64" s="31">
        <v>1100</v>
      </c>
      <c r="F64" s="31">
        <v>0</v>
      </c>
      <c r="G64" s="32">
        <v>2566.13</v>
      </c>
      <c r="H64" s="31">
        <f t="shared" si="6"/>
        <v>15266.3634</v>
      </c>
      <c r="I64" s="32">
        <f t="shared" si="7"/>
        <v>100079.4934</v>
      </c>
      <c r="J64" s="33">
        <f t="shared" si="8"/>
        <v>84813.13</v>
      </c>
      <c r="K64" s="43"/>
      <c r="L64" s="77"/>
      <c r="M64" s="77"/>
      <c r="N64" s="222"/>
    </row>
    <row r="65" spans="1:14" ht="13.5" thickBot="1">
      <c r="A65" s="123" t="s">
        <v>73</v>
      </c>
      <c r="B65" s="15" t="s">
        <v>72</v>
      </c>
      <c r="C65" s="22">
        <v>50</v>
      </c>
      <c r="D65" s="128">
        <v>85017</v>
      </c>
      <c r="E65" s="31">
        <v>1100</v>
      </c>
      <c r="F65" s="31">
        <v>0</v>
      </c>
      <c r="G65" s="32">
        <v>2566.13</v>
      </c>
      <c r="H65" s="31">
        <f t="shared" si="6"/>
        <v>15566.9634</v>
      </c>
      <c r="I65" s="32">
        <f t="shared" si="7"/>
        <v>102050.09340000001</v>
      </c>
      <c r="J65" s="33">
        <f t="shared" si="8"/>
        <v>86483.13</v>
      </c>
      <c r="L65" s="77"/>
      <c r="M65" s="77"/>
      <c r="N65" s="222"/>
    </row>
    <row r="66" spans="1:14" ht="13.5" thickBot="1">
      <c r="A66" s="123" t="s">
        <v>2</v>
      </c>
      <c r="B66" s="15" t="s">
        <v>29</v>
      </c>
      <c r="C66" s="22" t="s">
        <v>27</v>
      </c>
      <c r="D66" s="128">
        <v>74527</v>
      </c>
      <c r="E66" s="5">
        <v>0</v>
      </c>
      <c r="F66" s="150">
        <v>0</v>
      </c>
      <c r="G66" s="32">
        <v>2566.13</v>
      </c>
      <c r="H66" s="31">
        <f t="shared" si="6"/>
        <v>13876.7634</v>
      </c>
      <c r="I66" s="32">
        <f t="shared" si="7"/>
        <v>90969.8934</v>
      </c>
      <c r="J66" s="33">
        <f t="shared" si="8"/>
        <v>77093.13</v>
      </c>
      <c r="L66" s="77"/>
      <c r="M66" s="77"/>
      <c r="N66" s="222"/>
    </row>
    <row r="67" spans="1:14" ht="13.5" thickBot="1">
      <c r="A67" s="123" t="s">
        <v>2</v>
      </c>
      <c r="B67" s="15" t="s">
        <v>31</v>
      </c>
      <c r="C67" s="22" t="s">
        <v>27</v>
      </c>
      <c r="D67" s="128">
        <v>74417</v>
      </c>
      <c r="E67" s="5">
        <v>0</v>
      </c>
      <c r="F67" s="150">
        <v>0</v>
      </c>
      <c r="G67" s="32">
        <v>2566.13</v>
      </c>
      <c r="H67" s="31">
        <f t="shared" si="6"/>
        <v>13856.9634</v>
      </c>
      <c r="I67" s="32">
        <f t="shared" si="7"/>
        <v>90840.09340000001</v>
      </c>
      <c r="J67" s="33">
        <f t="shared" si="8"/>
        <v>76983.13</v>
      </c>
      <c r="L67" s="77"/>
      <c r="M67" s="77"/>
      <c r="N67" s="222"/>
    </row>
    <row r="68" spans="1:13" ht="13.5" thickBot="1">
      <c r="A68" s="124" t="s">
        <v>2</v>
      </c>
      <c r="B68" s="21" t="s">
        <v>32</v>
      </c>
      <c r="C68" s="23" t="s">
        <v>27</v>
      </c>
      <c r="D68" s="232">
        <v>70690</v>
      </c>
      <c r="E68" s="19">
        <v>0</v>
      </c>
      <c r="F68" s="158">
        <v>0</v>
      </c>
      <c r="G68" s="32">
        <v>2566.13</v>
      </c>
      <c r="H68" s="31">
        <f t="shared" si="6"/>
        <v>13186.1034</v>
      </c>
      <c r="I68" s="32">
        <f t="shared" si="7"/>
        <v>86442.2334</v>
      </c>
      <c r="J68" s="33">
        <f t="shared" si="8"/>
        <v>73256.13</v>
      </c>
      <c r="L68" s="77"/>
      <c r="M68" s="77"/>
    </row>
    <row r="69" ht="12.75">
      <c r="L69" s="51"/>
    </row>
    <row r="70" spans="1:12" ht="13.5">
      <c r="A70" s="37"/>
      <c r="L70" s="51"/>
    </row>
    <row r="71" ht="12.75">
      <c r="L71" s="51"/>
    </row>
  </sheetData>
  <sheetProtection/>
  <mergeCells count="14">
    <mergeCell ref="K9:M10"/>
    <mergeCell ref="K36:M37"/>
    <mergeCell ref="A9:J9"/>
    <mergeCell ref="A10:J10"/>
    <mergeCell ref="A11:B11"/>
    <mergeCell ref="B5:J5"/>
    <mergeCell ref="A6:J6"/>
    <mergeCell ref="A1:J1"/>
    <mergeCell ref="B3:J3"/>
    <mergeCell ref="B4:J4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9">
      <selection activeCell="D44" sqref="D44"/>
    </sheetView>
  </sheetViews>
  <sheetFormatPr defaultColWidth="9.140625" defaultRowHeight="12.75"/>
  <cols>
    <col min="1" max="1" width="11.8515625" style="0" bestFit="1" customWidth="1"/>
    <col min="2" max="2" width="19.8515625" style="0" customWidth="1"/>
    <col min="3" max="3" width="6.28125" style="0" bestFit="1" customWidth="1"/>
    <col min="4" max="4" width="10.7109375" style="234" bestFit="1" customWidth="1"/>
    <col min="5" max="5" width="10.7109375" style="0" bestFit="1" customWidth="1"/>
    <col min="6" max="6" width="10.7109375" style="0" customWidth="1"/>
    <col min="7" max="7" width="9.57421875" style="0" bestFit="1" customWidth="1"/>
    <col min="8" max="8" width="10.140625" style="0" bestFit="1" customWidth="1"/>
    <col min="9" max="9" width="11.7109375" style="0" customWidth="1"/>
    <col min="10" max="10" width="17.28125" style="0" customWidth="1"/>
    <col min="11" max="11" width="21.57421875" style="0" customWidth="1"/>
    <col min="12" max="12" width="9.57421875" style="0" bestFit="1" customWidth="1"/>
    <col min="13" max="13" width="4.421875" style="0" bestFit="1" customWidth="1"/>
  </cols>
  <sheetData>
    <row r="1" spans="1:13" ht="23.25">
      <c r="A1" s="181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50"/>
      <c r="L1" s="50"/>
      <c r="M1" s="50"/>
    </row>
    <row r="2" spans="1:13" ht="16.5">
      <c r="A2" s="116" t="s">
        <v>82</v>
      </c>
      <c r="B2" s="59"/>
      <c r="C2" s="59"/>
      <c r="D2" s="223"/>
      <c r="E2" s="59"/>
      <c r="F2" s="59"/>
      <c r="G2" s="59"/>
      <c r="H2" s="59"/>
      <c r="I2" s="59"/>
      <c r="J2" s="59"/>
      <c r="K2" s="59"/>
      <c r="L2" s="51"/>
      <c r="M2" s="51"/>
    </row>
    <row r="3" spans="1:13" ht="15">
      <c r="A3" s="58"/>
      <c r="B3" s="178" t="s">
        <v>83</v>
      </c>
      <c r="C3" s="178"/>
      <c r="D3" s="178"/>
      <c r="E3" s="178"/>
      <c r="F3" s="178"/>
      <c r="G3" s="178"/>
      <c r="H3" s="178"/>
      <c r="I3" s="178"/>
      <c r="J3" s="178"/>
      <c r="K3" s="51"/>
      <c r="L3" s="51"/>
      <c r="M3" s="51"/>
    </row>
    <row r="4" spans="1:13" ht="15">
      <c r="A4" s="58"/>
      <c r="B4" s="178" t="s">
        <v>84</v>
      </c>
      <c r="C4" s="178"/>
      <c r="D4" s="178"/>
      <c r="E4" s="178"/>
      <c r="F4" s="178"/>
      <c r="G4" s="178"/>
      <c r="H4" s="178"/>
      <c r="I4" s="178"/>
      <c r="J4" s="178"/>
      <c r="K4" s="51"/>
      <c r="L4" s="51"/>
      <c r="M4" s="51"/>
    </row>
    <row r="5" spans="1:13" ht="15">
      <c r="A5" s="58"/>
      <c r="B5" s="178" t="s">
        <v>85</v>
      </c>
      <c r="C5" s="178"/>
      <c r="D5" s="178"/>
      <c r="E5" s="178"/>
      <c r="F5" s="178"/>
      <c r="G5" s="178"/>
      <c r="H5" s="178"/>
      <c r="I5" s="178"/>
      <c r="J5" s="178"/>
      <c r="K5" s="51"/>
      <c r="L5" s="51"/>
      <c r="M5" s="51"/>
    </row>
    <row r="6" spans="1:13" ht="18.75" thickBot="1">
      <c r="A6" s="179" t="s">
        <v>86</v>
      </c>
      <c r="B6" s="180"/>
      <c r="C6" s="180"/>
      <c r="D6" s="180"/>
      <c r="E6" s="180"/>
      <c r="F6" s="180"/>
      <c r="G6" s="180"/>
      <c r="H6" s="180"/>
      <c r="I6" s="180"/>
      <c r="J6" s="180"/>
      <c r="K6" s="2"/>
      <c r="L6" s="2"/>
      <c r="M6" s="2"/>
    </row>
    <row r="7" spans="11:13" ht="12.75">
      <c r="K7" s="90"/>
      <c r="L7" s="50"/>
      <c r="M7" s="1"/>
    </row>
    <row r="8" spans="11:13" ht="13.5" thickBot="1">
      <c r="K8" s="91"/>
      <c r="L8" s="51"/>
      <c r="M8" s="52"/>
    </row>
    <row r="9" spans="1:13" ht="16.5" customHeight="1" thickBot="1">
      <c r="A9" s="172" t="s">
        <v>184</v>
      </c>
      <c r="B9" s="173"/>
      <c r="C9" s="173"/>
      <c r="D9" s="173"/>
      <c r="E9" s="173"/>
      <c r="F9" s="173"/>
      <c r="G9" s="173"/>
      <c r="H9" s="173"/>
      <c r="I9" s="173"/>
      <c r="J9" s="173"/>
      <c r="K9" s="166" t="s">
        <v>121</v>
      </c>
      <c r="L9" s="167"/>
      <c r="M9" s="168"/>
    </row>
    <row r="10" spans="1:13" ht="16.5" customHeight="1" thickBot="1">
      <c r="A10" s="172" t="s">
        <v>26</v>
      </c>
      <c r="B10" s="173"/>
      <c r="C10" s="173"/>
      <c r="D10" s="173"/>
      <c r="E10" s="173"/>
      <c r="F10" s="173"/>
      <c r="G10" s="173"/>
      <c r="H10" s="173"/>
      <c r="I10" s="173"/>
      <c r="J10" s="203"/>
      <c r="K10" s="169"/>
      <c r="L10" s="170"/>
      <c r="M10" s="171"/>
    </row>
    <row r="11" spans="1:13" ht="17.25" thickBot="1">
      <c r="A11" s="183" t="s">
        <v>14</v>
      </c>
      <c r="B11" s="184"/>
      <c r="C11" s="27" t="s">
        <v>7</v>
      </c>
      <c r="D11" s="226" t="s">
        <v>0</v>
      </c>
      <c r="E11" s="27" t="s">
        <v>15</v>
      </c>
      <c r="F11" s="27"/>
      <c r="G11" s="26" t="s">
        <v>16</v>
      </c>
      <c r="H11" s="27" t="s">
        <v>167</v>
      </c>
      <c r="I11" s="27" t="s">
        <v>1</v>
      </c>
      <c r="J11" s="102" t="s">
        <v>69</v>
      </c>
      <c r="K11" s="40" t="s">
        <v>122</v>
      </c>
      <c r="L11" s="41"/>
      <c r="M11" s="87">
        <v>300</v>
      </c>
    </row>
    <row r="12" spans="1:13" ht="17.25" thickBot="1">
      <c r="A12" s="118" t="s">
        <v>155</v>
      </c>
      <c r="B12" s="29" t="s">
        <v>102</v>
      </c>
      <c r="C12" s="30">
        <v>11</v>
      </c>
      <c r="D12" s="227">
        <v>97575</v>
      </c>
      <c r="E12" s="31">
        <v>1100</v>
      </c>
      <c r="F12" s="31"/>
      <c r="G12" s="31">
        <v>921.83</v>
      </c>
      <c r="H12" s="31">
        <f>(D12-E12+G12)*18%</f>
        <v>17531.4294</v>
      </c>
      <c r="I12" s="32">
        <f>D12-E12+G12+H12</f>
        <v>114928.25940000001</v>
      </c>
      <c r="J12" s="33">
        <f>I12-H12</f>
        <v>97396.83000000002</v>
      </c>
      <c r="K12" s="155" t="s">
        <v>123</v>
      </c>
      <c r="L12" s="42"/>
      <c r="M12" s="88">
        <v>400</v>
      </c>
    </row>
    <row r="13" spans="1:13" ht="17.25" thickBot="1">
      <c r="A13" s="119" t="s">
        <v>155</v>
      </c>
      <c r="B13" s="4" t="s">
        <v>98</v>
      </c>
      <c r="C13" s="22" t="s">
        <v>101</v>
      </c>
      <c r="D13" s="228">
        <v>96775</v>
      </c>
      <c r="E13" s="31">
        <v>1100</v>
      </c>
      <c r="F13" s="31"/>
      <c r="G13" s="31">
        <v>921.83</v>
      </c>
      <c r="H13" s="31">
        <f aca="true" t="shared" si="0" ref="H13:H33">(D13-E13+G13)*18%</f>
        <v>17387.4294</v>
      </c>
      <c r="I13" s="32">
        <f aca="true" t="shared" si="1" ref="I13:I33">D13-E13+G13+H13</f>
        <v>113984.25940000001</v>
      </c>
      <c r="J13" s="33">
        <f aca="true" t="shared" si="2" ref="J13:J33">I13-H13</f>
        <v>96596.83000000002</v>
      </c>
      <c r="K13" s="155" t="s">
        <v>124</v>
      </c>
      <c r="L13" s="42"/>
      <c r="M13" s="88">
        <v>500</v>
      </c>
    </row>
    <row r="14" spans="1:13" ht="17.25" thickBot="1">
      <c r="A14" s="119" t="s">
        <v>155</v>
      </c>
      <c r="B14" s="4" t="s">
        <v>20</v>
      </c>
      <c r="C14" s="22">
        <v>6</v>
      </c>
      <c r="D14" s="228">
        <v>95935</v>
      </c>
      <c r="E14" s="31">
        <v>1100</v>
      </c>
      <c r="F14" s="31"/>
      <c r="G14" s="31">
        <v>921.83</v>
      </c>
      <c r="H14" s="31">
        <f t="shared" si="0"/>
        <v>17236.2294</v>
      </c>
      <c r="I14" s="32">
        <f t="shared" si="1"/>
        <v>112993.0594</v>
      </c>
      <c r="J14" s="33">
        <f t="shared" si="2"/>
        <v>95756.83</v>
      </c>
      <c r="K14" s="155" t="s">
        <v>125</v>
      </c>
      <c r="L14" s="42"/>
      <c r="M14" s="88">
        <v>600</v>
      </c>
    </row>
    <row r="15" spans="1:13" ht="17.25" thickBot="1">
      <c r="A15" s="119" t="s">
        <v>155</v>
      </c>
      <c r="B15" s="4" t="s">
        <v>21</v>
      </c>
      <c r="C15" s="22">
        <v>3</v>
      </c>
      <c r="D15" s="228">
        <v>96235</v>
      </c>
      <c r="E15" s="31">
        <v>1100</v>
      </c>
      <c r="F15" s="31"/>
      <c r="G15" s="31">
        <v>921.83</v>
      </c>
      <c r="H15" s="31">
        <f t="shared" si="0"/>
        <v>17290.2294</v>
      </c>
      <c r="I15" s="32">
        <f t="shared" si="1"/>
        <v>113347.0594</v>
      </c>
      <c r="J15" s="33">
        <f t="shared" si="2"/>
        <v>96056.83</v>
      </c>
      <c r="K15" s="155" t="s">
        <v>126</v>
      </c>
      <c r="L15" s="42"/>
      <c r="M15" s="88">
        <v>700</v>
      </c>
    </row>
    <row r="16" spans="1:13" ht="17.25" thickBot="1">
      <c r="A16" s="119" t="s">
        <v>155</v>
      </c>
      <c r="B16" s="4" t="s">
        <v>164</v>
      </c>
      <c r="C16" s="22">
        <v>3.4</v>
      </c>
      <c r="D16" s="228">
        <v>100685</v>
      </c>
      <c r="E16" s="31">
        <v>1100</v>
      </c>
      <c r="F16" s="31"/>
      <c r="G16" s="31">
        <v>921.83</v>
      </c>
      <c r="H16" s="31">
        <f t="shared" si="0"/>
        <v>18091.2294</v>
      </c>
      <c r="I16" s="32">
        <f t="shared" si="1"/>
        <v>118598.0594</v>
      </c>
      <c r="J16" s="33">
        <f t="shared" si="2"/>
        <v>100506.83</v>
      </c>
      <c r="K16" s="155"/>
      <c r="L16" s="42"/>
      <c r="M16" s="88"/>
    </row>
    <row r="17" spans="1:13" ht="17.25" thickBot="1">
      <c r="A17" s="119" t="s">
        <v>6</v>
      </c>
      <c r="B17" s="4" t="s">
        <v>17</v>
      </c>
      <c r="C17" s="22">
        <v>3</v>
      </c>
      <c r="D17" s="228">
        <v>97135</v>
      </c>
      <c r="E17" s="31">
        <v>1100</v>
      </c>
      <c r="F17" s="31"/>
      <c r="G17" s="31">
        <v>921.83</v>
      </c>
      <c r="H17" s="31">
        <f t="shared" si="0"/>
        <v>17452.2294</v>
      </c>
      <c r="I17" s="32">
        <f t="shared" si="1"/>
        <v>114409.0594</v>
      </c>
      <c r="J17" s="33">
        <f t="shared" si="2"/>
        <v>96956.83</v>
      </c>
      <c r="K17" s="155" t="s">
        <v>127</v>
      </c>
      <c r="L17" s="42"/>
      <c r="M17" s="88">
        <v>800</v>
      </c>
    </row>
    <row r="18" spans="1:13" ht="17.25" thickBot="1">
      <c r="A18" s="119" t="s">
        <v>18</v>
      </c>
      <c r="B18" s="4" t="s">
        <v>19</v>
      </c>
      <c r="C18" s="22">
        <v>11</v>
      </c>
      <c r="D18" s="228">
        <v>99175</v>
      </c>
      <c r="E18" s="31">
        <v>1100</v>
      </c>
      <c r="F18" s="31"/>
      <c r="G18" s="31">
        <v>921.83</v>
      </c>
      <c r="H18" s="31">
        <f t="shared" si="0"/>
        <v>17819.4294</v>
      </c>
      <c r="I18" s="32">
        <f t="shared" si="1"/>
        <v>116816.25940000001</v>
      </c>
      <c r="J18" s="33">
        <f t="shared" si="2"/>
        <v>98996.83000000002</v>
      </c>
      <c r="K18" s="156" t="s">
        <v>128</v>
      </c>
      <c r="L18" s="53"/>
      <c r="M18" s="89">
        <v>900</v>
      </c>
    </row>
    <row r="19" spans="1:10" ht="15" customHeight="1" thickBot="1">
      <c r="A19" s="119" t="s">
        <v>156</v>
      </c>
      <c r="B19" s="4" t="s">
        <v>79</v>
      </c>
      <c r="C19" s="22">
        <v>12</v>
      </c>
      <c r="D19" s="228">
        <v>104375</v>
      </c>
      <c r="E19" s="31">
        <v>1100</v>
      </c>
      <c r="F19" s="31"/>
      <c r="G19" s="31">
        <v>921.83</v>
      </c>
      <c r="H19" s="31">
        <f t="shared" si="0"/>
        <v>18755.4294</v>
      </c>
      <c r="I19" s="32">
        <f t="shared" si="1"/>
        <v>122952.25940000001</v>
      </c>
      <c r="J19" s="33">
        <f t="shared" si="2"/>
        <v>104196.83000000002</v>
      </c>
    </row>
    <row r="20" spans="1:13" ht="17.25" thickBot="1">
      <c r="A20" s="119" t="s">
        <v>95</v>
      </c>
      <c r="B20" s="4" t="s">
        <v>94</v>
      </c>
      <c r="C20" s="22">
        <v>1.9</v>
      </c>
      <c r="D20" s="228">
        <v>105225</v>
      </c>
      <c r="E20" s="31">
        <v>1100</v>
      </c>
      <c r="F20" s="31"/>
      <c r="G20" s="31">
        <v>921.83</v>
      </c>
      <c r="H20" s="31">
        <f t="shared" si="0"/>
        <v>18908.4294</v>
      </c>
      <c r="I20" s="32">
        <f t="shared" si="1"/>
        <v>123955.25940000001</v>
      </c>
      <c r="J20" s="33">
        <f t="shared" si="2"/>
        <v>105046.83000000002</v>
      </c>
      <c r="K20" s="46"/>
      <c r="L20" s="46"/>
      <c r="M20" s="47"/>
    </row>
    <row r="21" spans="1:13" ht="17.25" thickBot="1">
      <c r="A21" s="119" t="s">
        <v>156</v>
      </c>
      <c r="B21" s="4" t="s">
        <v>96</v>
      </c>
      <c r="C21" s="22"/>
      <c r="D21" s="228">
        <v>103575</v>
      </c>
      <c r="E21" s="31">
        <v>1100</v>
      </c>
      <c r="F21" s="31"/>
      <c r="G21" s="31">
        <v>921.83</v>
      </c>
      <c r="H21" s="31">
        <f t="shared" si="0"/>
        <v>18611.4294</v>
      </c>
      <c r="I21" s="32">
        <f t="shared" si="1"/>
        <v>122008.25940000001</v>
      </c>
      <c r="J21" s="33">
        <f t="shared" si="2"/>
        <v>103396.83000000002</v>
      </c>
      <c r="K21" s="46"/>
      <c r="L21" s="46"/>
      <c r="M21" s="47"/>
    </row>
    <row r="22" spans="1:13" ht="17.25" thickBot="1">
      <c r="A22" s="119" t="s">
        <v>104</v>
      </c>
      <c r="B22" s="4" t="s">
        <v>105</v>
      </c>
      <c r="C22" s="22">
        <v>12</v>
      </c>
      <c r="D22" s="228">
        <v>100355</v>
      </c>
      <c r="E22" s="31">
        <v>1100</v>
      </c>
      <c r="F22" s="31"/>
      <c r="G22" s="31">
        <v>921.83</v>
      </c>
      <c r="H22" s="31">
        <f t="shared" si="0"/>
        <v>18031.8294</v>
      </c>
      <c r="I22" s="32">
        <f t="shared" si="1"/>
        <v>118208.6594</v>
      </c>
      <c r="J22" s="33">
        <f t="shared" si="2"/>
        <v>100176.83</v>
      </c>
      <c r="K22" s="46"/>
      <c r="L22" s="46"/>
      <c r="M22" s="47"/>
    </row>
    <row r="23" spans="1:13" ht="17.25" thickBot="1">
      <c r="A23" s="119" t="s">
        <v>104</v>
      </c>
      <c r="B23" s="4" t="s">
        <v>153</v>
      </c>
      <c r="C23" s="22">
        <v>10</v>
      </c>
      <c r="D23" s="228">
        <v>102005</v>
      </c>
      <c r="E23" s="31">
        <v>1100</v>
      </c>
      <c r="F23" s="31"/>
      <c r="G23" s="31">
        <v>921.83</v>
      </c>
      <c r="H23" s="31">
        <f t="shared" si="0"/>
        <v>18328.8294</v>
      </c>
      <c r="I23" s="32">
        <f t="shared" si="1"/>
        <v>120155.6594</v>
      </c>
      <c r="J23" s="33">
        <f t="shared" si="2"/>
        <v>101826.83</v>
      </c>
      <c r="K23" s="46"/>
      <c r="L23" s="46"/>
      <c r="M23" s="47"/>
    </row>
    <row r="24" spans="1:13" ht="17.25" thickBot="1">
      <c r="A24" s="119" t="s">
        <v>104</v>
      </c>
      <c r="B24" s="4" t="s">
        <v>81</v>
      </c>
      <c r="C24" s="22">
        <v>3</v>
      </c>
      <c r="D24" s="228">
        <v>100355</v>
      </c>
      <c r="E24" s="31">
        <v>1100</v>
      </c>
      <c r="F24" s="31"/>
      <c r="G24" s="31">
        <v>921.83</v>
      </c>
      <c r="H24" s="31">
        <f t="shared" si="0"/>
        <v>18031.8294</v>
      </c>
      <c r="I24" s="32">
        <f t="shared" si="1"/>
        <v>118208.6594</v>
      </c>
      <c r="J24" s="33">
        <f t="shared" si="2"/>
        <v>100176.83</v>
      </c>
      <c r="K24" s="46"/>
      <c r="L24" s="46"/>
      <c r="M24" s="47"/>
    </row>
    <row r="25" spans="1:13" ht="17.25" thickBot="1">
      <c r="A25" s="119" t="s">
        <v>104</v>
      </c>
      <c r="B25" s="4" t="s">
        <v>90</v>
      </c>
      <c r="C25" s="22">
        <v>8</v>
      </c>
      <c r="D25" s="228">
        <v>103925</v>
      </c>
      <c r="E25" s="31">
        <v>1100</v>
      </c>
      <c r="F25" s="31"/>
      <c r="G25" s="31">
        <v>921.83</v>
      </c>
      <c r="H25" s="31">
        <f t="shared" si="0"/>
        <v>18674.4294</v>
      </c>
      <c r="I25" s="32">
        <f t="shared" si="1"/>
        <v>122421.25940000001</v>
      </c>
      <c r="J25" s="33">
        <f t="shared" si="2"/>
        <v>103746.83000000002</v>
      </c>
      <c r="K25" s="46"/>
      <c r="L25" s="46"/>
      <c r="M25" s="47"/>
    </row>
    <row r="26" spans="1:13" ht="17.25" thickBot="1">
      <c r="A26" s="119" t="s">
        <v>104</v>
      </c>
      <c r="B26" s="4" t="s">
        <v>103</v>
      </c>
      <c r="C26" s="22"/>
      <c r="D26" s="228">
        <v>103125</v>
      </c>
      <c r="E26" s="31">
        <v>1100</v>
      </c>
      <c r="F26" s="31"/>
      <c r="G26" s="31">
        <v>921.83</v>
      </c>
      <c r="H26" s="31">
        <f t="shared" si="0"/>
        <v>18530.4294</v>
      </c>
      <c r="I26" s="32">
        <f t="shared" si="1"/>
        <v>121477.25940000001</v>
      </c>
      <c r="J26" s="33">
        <f t="shared" si="2"/>
        <v>102946.83000000002</v>
      </c>
      <c r="K26" s="46"/>
      <c r="L26" s="46"/>
      <c r="M26" s="47"/>
    </row>
    <row r="27" spans="1:13" ht="17.25" thickBot="1">
      <c r="A27" s="119" t="s">
        <v>160</v>
      </c>
      <c r="B27" s="4" t="s">
        <v>161</v>
      </c>
      <c r="C27" s="22">
        <v>40</v>
      </c>
      <c r="D27" s="228">
        <v>102075</v>
      </c>
      <c r="E27" s="31">
        <v>1100</v>
      </c>
      <c r="F27" s="31"/>
      <c r="G27" s="31">
        <v>921.83</v>
      </c>
      <c r="H27" s="31">
        <f t="shared" si="0"/>
        <v>18341.4294</v>
      </c>
      <c r="I27" s="32">
        <f t="shared" si="1"/>
        <v>120238.25940000001</v>
      </c>
      <c r="J27" s="33">
        <f t="shared" si="2"/>
        <v>101896.83000000002</v>
      </c>
      <c r="K27" s="46"/>
      <c r="L27" s="46"/>
      <c r="M27" s="47"/>
    </row>
    <row r="28" spans="1:13" ht="17.25" thickBot="1">
      <c r="A28" s="119" t="s">
        <v>160</v>
      </c>
      <c r="B28" s="4" t="s">
        <v>159</v>
      </c>
      <c r="C28" s="22">
        <v>8</v>
      </c>
      <c r="D28" s="228">
        <v>100155</v>
      </c>
      <c r="E28" s="31">
        <v>1100</v>
      </c>
      <c r="F28" s="31"/>
      <c r="G28" s="31">
        <v>921.83</v>
      </c>
      <c r="H28" s="31">
        <f t="shared" si="0"/>
        <v>17995.8294</v>
      </c>
      <c r="I28" s="32">
        <f t="shared" si="1"/>
        <v>117972.6594</v>
      </c>
      <c r="J28" s="33">
        <f t="shared" si="2"/>
        <v>99976.83</v>
      </c>
      <c r="K28" s="46"/>
      <c r="L28" s="46"/>
      <c r="M28" s="47"/>
    </row>
    <row r="29" spans="1:13" ht="17.25" thickBot="1">
      <c r="A29" s="119" t="s">
        <v>160</v>
      </c>
      <c r="B29" s="4" t="s">
        <v>162</v>
      </c>
      <c r="C29" s="22">
        <v>65</v>
      </c>
      <c r="D29" s="228">
        <v>103375</v>
      </c>
      <c r="E29" s="31">
        <v>1100</v>
      </c>
      <c r="F29" s="31"/>
      <c r="G29" s="31">
        <v>921.83</v>
      </c>
      <c r="H29" s="31">
        <f t="shared" si="0"/>
        <v>18575.4294</v>
      </c>
      <c r="I29" s="32">
        <f t="shared" si="1"/>
        <v>121772.25940000001</v>
      </c>
      <c r="J29" s="33">
        <f t="shared" si="2"/>
        <v>103196.83000000002</v>
      </c>
      <c r="K29" s="46"/>
      <c r="L29" s="46"/>
      <c r="M29" s="47"/>
    </row>
    <row r="30" spans="1:13" ht="17.25" thickBot="1">
      <c r="A30" s="119" t="s">
        <v>160</v>
      </c>
      <c r="B30" s="4" t="s">
        <v>163</v>
      </c>
      <c r="C30" s="22">
        <v>55</v>
      </c>
      <c r="D30" s="228">
        <v>101855</v>
      </c>
      <c r="E30" s="31">
        <v>1100</v>
      </c>
      <c r="F30" s="31"/>
      <c r="G30" s="31">
        <v>921.83</v>
      </c>
      <c r="H30" s="31">
        <f t="shared" si="0"/>
        <v>18301.8294</v>
      </c>
      <c r="I30" s="32">
        <f t="shared" si="1"/>
        <v>119978.6594</v>
      </c>
      <c r="J30" s="33">
        <f t="shared" si="2"/>
        <v>101676.83</v>
      </c>
      <c r="K30" s="46"/>
      <c r="L30" s="46"/>
      <c r="M30" s="47"/>
    </row>
    <row r="31" spans="1:13" ht="17.25" thickBot="1">
      <c r="A31" s="134" t="s">
        <v>166</v>
      </c>
      <c r="B31" s="135" t="s">
        <v>165</v>
      </c>
      <c r="C31" s="136">
        <v>3</v>
      </c>
      <c r="D31" s="228">
        <v>101425</v>
      </c>
      <c r="E31" s="31">
        <v>1100</v>
      </c>
      <c r="F31" s="31"/>
      <c r="G31" s="31">
        <v>921.83</v>
      </c>
      <c r="H31" s="31">
        <f t="shared" si="0"/>
        <v>18224.4294</v>
      </c>
      <c r="I31" s="32">
        <f t="shared" si="1"/>
        <v>119471.25940000001</v>
      </c>
      <c r="J31" s="33">
        <f t="shared" si="2"/>
        <v>101246.83000000002</v>
      </c>
      <c r="K31" s="46"/>
      <c r="L31" s="46"/>
      <c r="M31" s="47"/>
    </row>
    <row r="32" spans="1:13" ht="17.25" thickBot="1">
      <c r="A32" s="134"/>
      <c r="B32" s="135" t="s">
        <v>171</v>
      </c>
      <c r="C32" s="136"/>
      <c r="D32" s="66">
        <v>100775</v>
      </c>
      <c r="E32" s="31">
        <v>1100</v>
      </c>
      <c r="F32" s="31"/>
      <c r="G32" s="31">
        <v>921.83</v>
      </c>
      <c r="H32" s="31">
        <f>(D32-E32+G32)*18%</f>
        <v>18107.4294</v>
      </c>
      <c r="I32" s="32">
        <f>D32-E32+G32+H32</f>
        <v>118704.25940000001</v>
      </c>
      <c r="J32" s="33">
        <f>I32-H32</f>
        <v>100596.83000000002</v>
      </c>
      <c r="K32" s="46"/>
      <c r="L32" s="46"/>
      <c r="M32" s="47"/>
    </row>
    <row r="33" spans="1:13" ht="17.25" thickBot="1">
      <c r="A33" s="133" t="s">
        <v>97</v>
      </c>
      <c r="B33" s="18" t="s">
        <v>99</v>
      </c>
      <c r="C33" s="23" t="s">
        <v>100</v>
      </c>
      <c r="D33" s="66">
        <v>101275</v>
      </c>
      <c r="E33" s="31">
        <v>1100</v>
      </c>
      <c r="F33" s="31"/>
      <c r="G33" s="31">
        <v>921.83</v>
      </c>
      <c r="H33" s="31">
        <f t="shared" si="0"/>
        <v>18197.4294</v>
      </c>
      <c r="I33" s="32">
        <f t="shared" si="1"/>
        <v>119294.25940000001</v>
      </c>
      <c r="J33" s="33">
        <f t="shared" si="2"/>
        <v>101096.83000000002</v>
      </c>
      <c r="K33" s="46"/>
      <c r="L33" s="46"/>
      <c r="M33" s="47"/>
    </row>
    <row r="34" spans="1:10" ht="13.5" thickBot="1">
      <c r="A34" s="120"/>
      <c r="B34" s="18"/>
      <c r="C34" s="23"/>
      <c r="D34" s="66"/>
      <c r="E34" s="19"/>
      <c r="F34" s="19"/>
      <c r="G34" s="19"/>
      <c r="H34" s="19"/>
      <c r="I34" s="31"/>
      <c r="J34" s="19"/>
    </row>
    <row r="35" spans="2:10" ht="13.5" thickBot="1">
      <c r="B35" s="3"/>
      <c r="D35" s="229"/>
      <c r="E35" s="6"/>
      <c r="F35" s="6"/>
      <c r="G35" s="6"/>
      <c r="H35" s="6"/>
      <c r="I35" s="6"/>
      <c r="J35" s="6"/>
    </row>
    <row r="36" spans="1:13" ht="16.5" thickBot="1">
      <c r="A36" s="204" t="s">
        <v>22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90"/>
      <c r="L36" s="50"/>
      <c r="M36" s="1"/>
    </row>
    <row r="37" spans="1:13" ht="13.5" customHeight="1" thickBot="1">
      <c r="A37" s="175" t="s">
        <v>14</v>
      </c>
      <c r="B37" s="176"/>
      <c r="C37" s="101" t="s">
        <v>7</v>
      </c>
      <c r="D37" s="226" t="s">
        <v>0</v>
      </c>
      <c r="E37" s="27" t="s">
        <v>15</v>
      </c>
      <c r="F37" s="27"/>
      <c r="G37" s="26" t="s">
        <v>16</v>
      </c>
      <c r="H37" s="27" t="s">
        <v>167</v>
      </c>
      <c r="I37" s="27" t="s">
        <v>1</v>
      </c>
      <c r="J37" s="102" t="s">
        <v>69</v>
      </c>
      <c r="K37" s="167" t="s">
        <v>129</v>
      </c>
      <c r="L37" s="167"/>
      <c r="M37" s="168"/>
    </row>
    <row r="38" spans="1:13" ht="13.5" customHeight="1" thickBot="1">
      <c r="A38" s="118" t="s">
        <v>6</v>
      </c>
      <c r="B38" s="29" t="s">
        <v>23</v>
      </c>
      <c r="C38" s="30">
        <v>0.9</v>
      </c>
      <c r="D38" s="227">
        <v>89945</v>
      </c>
      <c r="E38" s="31">
        <v>1100</v>
      </c>
      <c r="F38" s="31">
        <v>0</v>
      </c>
      <c r="G38" s="31">
        <v>921.83</v>
      </c>
      <c r="H38" s="31">
        <f aca="true" t="shared" si="3" ref="H38:H55">(D38-E38-F38+G38)*18%</f>
        <v>16158.0294</v>
      </c>
      <c r="I38" s="32">
        <f aca="true" t="shared" si="4" ref="I38:I55">D38-E38-F38+G38+H38</f>
        <v>105924.8594</v>
      </c>
      <c r="J38" s="33">
        <f aca="true" t="shared" si="5" ref="J38:J55">I38-H38</f>
        <v>89766.83</v>
      </c>
      <c r="K38" s="170"/>
      <c r="L38" s="170"/>
      <c r="M38" s="171"/>
    </row>
    <row r="39" spans="1:13" s="129" customFormat="1" ht="17.25" thickBot="1">
      <c r="A39" s="119" t="s">
        <v>107</v>
      </c>
      <c r="B39" s="4" t="s">
        <v>106</v>
      </c>
      <c r="C39" s="22">
        <v>1.2</v>
      </c>
      <c r="D39" s="228">
        <v>89496</v>
      </c>
      <c r="E39" s="31">
        <v>1100</v>
      </c>
      <c r="F39" s="31">
        <v>0</v>
      </c>
      <c r="G39" s="31">
        <v>921.83</v>
      </c>
      <c r="H39" s="31">
        <f t="shared" si="3"/>
        <v>16077.2094</v>
      </c>
      <c r="I39" s="32">
        <f t="shared" si="4"/>
        <v>105395.03940000001</v>
      </c>
      <c r="J39" s="33">
        <f t="shared" si="5"/>
        <v>89317.83000000002</v>
      </c>
      <c r="K39" s="41" t="s">
        <v>130</v>
      </c>
      <c r="L39" s="41"/>
      <c r="M39" s="87">
        <v>300</v>
      </c>
    </row>
    <row r="40" spans="1:13" ht="17.25" thickBot="1">
      <c r="A40" s="119" t="s">
        <v>5</v>
      </c>
      <c r="B40" s="4" t="s">
        <v>172</v>
      </c>
      <c r="C40" s="22">
        <v>2.7</v>
      </c>
      <c r="D40" s="228">
        <v>84835</v>
      </c>
      <c r="E40" s="31">
        <v>1100</v>
      </c>
      <c r="F40" s="31">
        <v>0</v>
      </c>
      <c r="G40" s="31">
        <v>921.83</v>
      </c>
      <c r="H40" s="31">
        <f>(D40-E40-F40+G40)*18%</f>
        <v>15238.2294</v>
      </c>
      <c r="I40" s="32">
        <f>D40-E40-F40+G40+H40</f>
        <v>99895.0594</v>
      </c>
      <c r="J40" s="33">
        <f>I40-H40</f>
        <v>84656.83</v>
      </c>
      <c r="K40" s="42" t="s">
        <v>131</v>
      </c>
      <c r="L40" s="42"/>
      <c r="M40" s="88">
        <v>400</v>
      </c>
    </row>
    <row r="41" spans="1:13" ht="17.25" thickBot="1">
      <c r="A41" s="119" t="s">
        <v>5</v>
      </c>
      <c r="B41" s="8" t="s">
        <v>11</v>
      </c>
      <c r="C41" s="22">
        <v>8</v>
      </c>
      <c r="D41" s="228">
        <v>84835</v>
      </c>
      <c r="E41" s="31">
        <v>1100</v>
      </c>
      <c r="F41" s="31">
        <v>0</v>
      </c>
      <c r="G41" s="31">
        <v>921.83</v>
      </c>
      <c r="H41" s="31">
        <f t="shared" si="3"/>
        <v>15238.2294</v>
      </c>
      <c r="I41" s="32">
        <f t="shared" si="4"/>
        <v>99895.0594</v>
      </c>
      <c r="J41" s="33">
        <f t="shared" si="5"/>
        <v>84656.83</v>
      </c>
      <c r="K41" s="42" t="s">
        <v>132</v>
      </c>
      <c r="L41" s="42"/>
      <c r="M41" s="88">
        <v>500</v>
      </c>
    </row>
    <row r="42" spans="1:13" ht="17.25" thickBot="1">
      <c r="A42" s="119" t="s">
        <v>5</v>
      </c>
      <c r="B42" s="8" t="s">
        <v>108</v>
      </c>
      <c r="C42" s="22">
        <v>8</v>
      </c>
      <c r="D42" s="228">
        <v>86145</v>
      </c>
      <c r="E42" s="31">
        <v>1100</v>
      </c>
      <c r="F42" s="31">
        <v>0</v>
      </c>
      <c r="G42" s="31">
        <v>921.83</v>
      </c>
      <c r="H42" s="31">
        <f t="shared" si="3"/>
        <v>15474.0294</v>
      </c>
      <c r="I42" s="32">
        <f t="shared" si="4"/>
        <v>101440.8594</v>
      </c>
      <c r="J42" s="33">
        <f t="shared" si="5"/>
        <v>85966.83</v>
      </c>
      <c r="K42" s="42" t="s">
        <v>133</v>
      </c>
      <c r="L42" s="42"/>
      <c r="M42" s="88">
        <v>600</v>
      </c>
    </row>
    <row r="43" spans="1:13" s="129" customFormat="1" ht="17.25" thickBot="1">
      <c r="A43" s="119" t="s">
        <v>24</v>
      </c>
      <c r="B43" s="8" t="s">
        <v>89</v>
      </c>
      <c r="C43" s="22">
        <v>18</v>
      </c>
      <c r="D43" s="228">
        <v>85896</v>
      </c>
      <c r="E43" s="31">
        <v>1100</v>
      </c>
      <c r="F43" s="31">
        <v>0</v>
      </c>
      <c r="G43" s="31">
        <v>921.83</v>
      </c>
      <c r="H43" s="31">
        <f t="shared" si="3"/>
        <v>15429.2094</v>
      </c>
      <c r="I43" s="32">
        <f t="shared" si="4"/>
        <v>101147.03940000001</v>
      </c>
      <c r="J43" s="33">
        <f t="shared" si="5"/>
        <v>85717.83000000002</v>
      </c>
      <c r="K43" s="42" t="s">
        <v>134</v>
      </c>
      <c r="L43" s="42"/>
      <c r="M43" s="88">
        <v>700</v>
      </c>
    </row>
    <row r="44" spans="1:13" ht="17.25" thickBot="1">
      <c r="A44" s="119" t="s">
        <v>9</v>
      </c>
      <c r="B44" s="110" t="s">
        <v>8</v>
      </c>
      <c r="C44" s="22">
        <v>1.2</v>
      </c>
      <c r="D44" s="228">
        <v>85985</v>
      </c>
      <c r="E44" s="31">
        <v>1100</v>
      </c>
      <c r="F44" s="31">
        <v>0</v>
      </c>
      <c r="G44" s="31">
        <v>921.83</v>
      </c>
      <c r="H44" s="31">
        <f t="shared" si="3"/>
        <v>15445.2294</v>
      </c>
      <c r="I44" s="32">
        <f t="shared" si="4"/>
        <v>101252.0594</v>
      </c>
      <c r="J44" s="33">
        <f t="shared" si="5"/>
        <v>85806.83</v>
      </c>
      <c r="K44" s="42" t="s">
        <v>135</v>
      </c>
      <c r="L44" s="42"/>
      <c r="M44" s="88">
        <v>750</v>
      </c>
    </row>
    <row r="45" spans="1:10" ht="13.5" thickBot="1">
      <c r="A45" s="119" t="s">
        <v>71</v>
      </c>
      <c r="B45" s="4" t="s">
        <v>70</v>
      </c>
      <c r="C45" s="22">
        <v>0.35</v>
      </c>
      <c r="D45" s="228">
        <v>88382</v>
      </c>
      <c r="E45" s="31">
        <v>1100</v>
      </c>
      <c r="F45" s="31">
        <v>0</v>
      </c>
      <c r="G45" s="31">
        <v>921.83</v>
      </c>
      <c r="H45" s="31">
        <f t="shared" si="3"/>
        <v>15876.6894</v>
      </c>
      <c r="I45" s="32">
        <f t="shared" si="4"/>
        <v>104080.5194</v>
      </c>
      <c r="J45" s="33">
        <f t="shared" si="5"/>
        <v>88203.83</v>
      </c>
    </row>
    <row r="46" spans="1:10" ht="13.5" thickBot="1">
      <c r="A46" s="119" t="s">
        <v>10</v>
      </c>
      <c r="B46" s="110" t="s">
        <v>113</v>
      </c>
      <c r="C46" s="22">
        <v>0.28</v>
      </c>
      <c r="D46" s="228">
        <v>86057</v>
      </c>
      <c r="E46" s="31">
        <v>1100</v>
      </c>
      <c r="F46" s="31">
        <v>0</v>
      </c>
      <c r="G46" s="31">
        <v>921.83</v>
      </c>
      <c r="H46" s="31">
        <f t="shared" si="3"/>
        <v>15458.1894</v>
      </c>
      <c r="I46" s="32">
        <f t="shared" si="4"/>
        <v>101337.0194</v>
      </c>
      <c r="J46" s="33">
        <f t="shared" si="5"/>
        <v>85878.83</v>
      </c>
    </row>
    <row r="47" spans="1:13" ht="17.25" thickBot="1">
      <c r="A47" s="119" t="s">
        <v>10</v>
      </c>
      <c r="B47" s="110" t="s">
        <v>112</v>
      </c>
      <c r="C47" s="117">
        <v>0.22</v>
      </c>
      <c r="D47" s="230">
        <v>86057</v>
      </c>
      <c r="E47" s="31">
        <v>1100</v>
      </c>
      <c r="F47" s="31">
        <v>0</v>
      </c>
      <c r="G47" s="31">
        <v>921.83</v>
      </c>
      <c r="H47" s="31">
        <f t="shared" si="3"/>
        <v>15458.1894</v>
      </c>
      <c r="I47" s="32">
        <f t="shared" si="4"/>
        <v>101337.0194</v>
      </c>
      <c r="J47" s="33">
        <f t="shared" si="5"/>
        <v>85878.83</v>
      </c>
      <c r="K47" s="46"/>
      <c r="L47" s="46"/>
      <c r="M47" s="47"/>
    </row>
    <row r="48" spans="1:13" ht="14.25" thickBot="1">
      <c r="A48" s="119" t="s">
        <v>33</v>
      </c>
      <c r="B48" s="4" t="s">
        <v>34</v>
      </c>
      <c r="C48" s="22">
        <v>0.43</v>
      </c>
      <c r="D48" s="228">
        <v>92667</v>
      </c>
      <c r="E48" s="31">
        <v>1100</v>
      </c>
      <c r="F48" s="31">
        <v>0</v>
      </c>
      <c r="G48" s="31">
        <v>921.83</v>
      </c>
      <c r="H48" s="31">
        <f t="shared" si="3"/>
        <v>16647.9894</v>
      </c>
      <c r="I48" s="32">
        <f t="shared" si="4"/>
        <v>109136.81940000001</v>
      </c>
      <c r="J48" s="33">
        <f t="shared" si="5"/>
        <v>92488.83000000002</v>
      </c>
      <c r="K48" s="132" t="s">
        <v>75</v>
      </c>
      <c r="L48" s="129"/>
      <c r="M48" s="129"/>
    </row>
    <row r="49" spans="1:13" s="129" customFormat="1" ht="13.5" thickBot="1">
      <c r="A49" s="119" t="s">
        <v>33</v>
      </c>
      <c r="B49" s="4" t="s">
        <v>93</v>
      </c>
      <c r="C49" s="22">
        <v>0.22</v>
      </c>
      <c r="D49" s="228">
        <v>94217</v>
      </c>
      <c r="E49" s="31">
        <v>1100</v>
      </c>
      <c r="F49" s="31">
        <v>0</v>
      </c>
      <c r="G49" s="31">
        <v>921.83</v>
      </c>
      <c r="H49" s="31">
        <f t="shared" si="3"/>
        <v>16926.9894</v>
      </c>
      <c r="I49" s="32">
        <f t="shared" si="4"/>
        <v>110965.81940000001</v>
      </c>
      <c r="J49" s="33">
        <f t="shared" si="5"/>
        <v>94038.83000000002</v>
      </c>
      <c r="K49"/>
      <c r="L49"/>
      <c r="M49" s="72"/>
    </row>
    <row r="50" spans="1:13" ht="13.5" thickBot="1">
      <c r="A50" s="119" t="s">
        <v>33</v>
      </c>
      <c r="B50" s="4" t="s">
        <v>91</v>
      </c>
      <c r="C50" s="22"/>
      <c r="D50" s="228">
        <v>88037</v>
      </c>
      <c r="E50" s="31">
        <v>1100</v>
      </c>
      <c r="F50" s="31">
        <v>0</v>
      </c>
      <c r="G50" s="31">
        <v>921.83</v>
      </c>
      <c r="H50" s="31">
        <f t="shared" si="3"/>
        <v>15814.589399999999</v>
      </c>
      <c r="I50" s="32">
        <f t="shared" si="4"/>
        <v>103673.4194</v>
      </c>
      <c r="J50" s="33">
        <f t="shared" si="5"/>
        <v>87858.83</v>
      </c>
      <c r="K50" s="130"/>
      <c r="L50" s="130"/>
      <c r="M50" s="130"/>
    </row>
    <row r="51" spans="1:10" ht="13.5" thickBot="1">
      <c r="A51" s="119" t="s">
        <v>33</v>
      </c>
      <c r="B51" s="4" t="s">
        <v>111</v>
      </c>
      <c r="C51" s="22"/>
      <c r="D51" s="228">
        <v>92507</v>
      </c>
      <c r="E51" s="31">
        <v>1100</v>
      </c>
      <c r="F51" s="31">
        <v>0</v>
      </c>
      <c r="G51" s="31">
        <v>921.83</v>
      </c>
      <c r="H51" s="31">
        <f t="shared" si="3"/>
        <v>16619.1894</v>
      </c>
      <c r="I51" s="32">
        <f t="shared" si="4"/>
        <v>108948.0194</v>
      </c>
      <c r="J51" s="33">
        <f t="shared" si="5"/>
        <v>92328.83</v>
      </c>
    </row>
    <row r="52" spans="1:10" ht="13.5" thickBot="1">
      <c r="A52" s="119" t="s">
        <v>2</v>
      </c>
      <c r="B52" s="8" t="s">
        <v>3</v>
      </c>
      <c r="C52" s="22" t="s">
        <v>27</v>
      </c>
      <c r="D52" s="228">
        <v>81915</v>
      </c>
      <c r="E52" s="5">
        <v>0</v>
      </c>
      <c r="F52" s="31">
        <v>0</v>
      </c>
      <c r="G52" s="31">
        <v>921.83</v>
      </c>
      <c r="H52" s="31">
        <f t="shared" si="3"/>
        <v>14910.6294</v>
      </c>
      <c r="I52" s="32">
        <f t="shared" si="4"/>
        <v>97747.4594</v>
      </c>
      <c r="J52" s="33">
        <f t="shared" si="5"/>
        <v>82836.83</v>
      </c>
    </row>
    <row r="53" spans="1:13" ht="13.5" thickBot="1">
      <c r="A53" s="119" t="s">
        <v>2</v>
      </c>
      <c r="B53" s="8" t="s">
        <v>4</v>
      </c>
      <c r="C53" s="22" t="s">
        <v>27</v>
      </c>
      <c r="D53" s="228">
        <v>71942</v>
      </c>
      <c r="E53" s="5">
        <v>0</v>
      </c>
      <c r="F53" s="31">
        <v>0</v>
      </c>
      <c r="G53" s="31">
        <v>921.83</v>
      </c>
      <c r="H53" s="31">
        <f t="shared" si="3"/>
        <v>13115.4894</v>
      </c>
      <c r="I53" s="32">
        <f t="shared" si="4"/>
        <v>85979.31940000001</v>
      </c>
      <c r="J53" s="33">
        <f t="shared" si="5"/>
        <v>72863.83</v>
      </c>
      <c r="K53" s="130"/>
      <c r="L53" s="130"/>
      <c r="M53" s="130"/>
    </row>
    <row r="54" spans="1:10" ht="13.5" thickBot="1">
      <c r="A54" s="119" t="s">
        <v>2</v>
      </c>
      <c r="B54" s="4" t="s">
        <v>13</v>
      </c>
      <c r="C54" s="22" t="s">
        <v>27</v>
      </c>
      <c r="D54" s="228">
        <v>81525</v>
      </c>
      <c r="E54" s="5">
        <v>0</v>
      </c>
      <c r="F54" s="31">
        <v>0</v>
      </c>
      <c r="G54" s="31">
        <v>921.83</v>
      </c>
      <c r="H54" s="31">
        <f t="shared" si="3"/>
        <v>14840.429399999999</v>
      </c>
      <c r="I54" s="32">
        <f t="shared" si="4"/>
        <v>97287.2594</v>
      </c>
      <c r="J54" s="33">
        <f t="shared" si="5"/>
        <v>82446.83</v>
      </c>
    </row>
    <row r="55" spans="1:10" ht="13.5" thickBot="1">
      <c r="A55" s="121" t="s">
        <v>2</v>
      </c>
      <c r="B55" s="35" t="s">
        <v>28</v>
      </c>
      <c r="C55" s="23" t="s">
        <v>27</v>
      </c>
      <c r="D55" s="66">
        <v>80927</v>
      </c>
      <c r="E55" s="19">
        <v>0</v>
      </c>
      <c r="F55" s="31">
        <v>0</v>
      </c>
      <c r="G55" s="31">
        <v>921.83</v>
      </c>
      <c r="H55" s="31">
        <f t="shared" si="3"/>
        <v>14732.7894</v>
      </c>
      <c r="I55" s="32">
        <f t="shared" si="4"/>
        <v>96581.6194</v>
      </c>
      <c r="J55" s="33">
        <f t="shared" si="5"/>
        <v>81848.83</v>
      </c>
    </row>
    <row r="56" spans="2:10" ht="13.5" thickBot="1">
      <c r="B56" s="3"/>
      <c r="D56" s="229"/>
      <c r="E56" s="6"/>
      <c r="F56" s="6"/>
      <c r="G56" s="6"/>
      <c r="H56" s="6"/>
      <c r="I56" s="6"/>
      <c r="J56" s="6"/>
    </row>
    <row r="57" spans="1:10" ht="16.5" thickBot="1">
      <c r="A57" s="197" t="s">
        <v>25</v>
      </c>
      <c r="B57" s="206"/>
      <c r="C57" s="206"/>
      <c r="D57" s="206"/>
      <c r="E57" s="206"/>
      <c r="F57" s="206"/>
      <c r="G57" s="206"/>
      <c r="H57" s="206"/>
      <c r="I57" s="206"/>
      <c r="J57" s="206"/>
    </row>
    <row r="58" spans="1:10" ht="13.5" thickBot="1">
      <c r="A58" s="183" t="s">
        <v>14</v>
      </c>
      <c r="B58" s="184"/>
      <c r="C58" s="26" t="s">
        <v>7</v>
      </c>
      <c r="D58" s="226" t="s">
        <v>0</v>
      </c>
      <c r="E58" s="27" t="s">
        <v>15</v>
      </c>
      <c r="F58" s="27"/>
      <c r="G58" s="26" t="s">
        <v>16</v>
      </c>
      <c r="H58" s="27" t="s">
        <v>167</v>
      </c>
      <c r="I58" s="27" t="s">
        <v>1</v>
      </c>
      <c r="J58" s="103" t="s">
        <v>69</v>
      </c>
    </row>
    <row r="59" spans="1:13" ht="13.5" thickBot="1">
      <c r="A59" s="122" t="s">
        <v>30</v>
      </c>
      <c r="B59" s="74" t="s">
        <v>80</v>
      </c>
      <c r="C59" s="30">
        <v>0.92</v>
      </c>
      <c r="D59" s="231">
        <v>82385</v>
      </c>
      <c r="E59" s="31">
        <v>1100</v>
      </c>
      <c r="F59" s="31">
        <v>0</v>
      </c>
      <c r="G59" s="31">
        <v>921.83</v>
      </c>
      <c r="H59" s="31">
        <f aca="true" t="shared" si="6" ref="H59:H68">(D59-E59-F59+G59)*18%</f>
        <v>14797.2294</v>
      </c>
      <c r="I59" s="32">
        <f aca="true" t="shared" si="7" ref="I59:I68">D59-E59-F59+G59+H59</f>
        <v>97004.0594</v>
      </c>
      <c r="J59" s="33">
        <f aca="true" t="shared" si="8" ref="J59:J68">I59-H59</f>
        <v>82206.83</v>
      </c>
      <c r="L59" s="77"/>
      <c r="M59" s="51"/>
    </row>
    <row r="60" spans="1:13" ht="13.5" thickBot="1">
      <c r="A60" s="123" t="s">
        <v>173</v>
      </c>
      <c r="B60" s="15" t="s">
        <v>170</v>
      </c>
      <c r="C60" s="22">
        <v>1.1</v>
      </c>
      <c r="D60" s="128">
        <v>81585</v>
      </c>
      <c r="E60" s="31">
        <v>1100</v>
      </c>
      <c r="F60" s="31">
        <v>0</v>
      </c>
      <c r="G60" s="31">
        <v>921.83</v>
      </c>
      <c r="H60" s="31">
        <f t="shared" si="6"/>
        <v>14653.2294</v>
      </c>
      <c r="I60" s="32">
        <f t="shared" si="7"/>
        <v>96060.0594</v>
      </c>
      <c r="J60" s="33">
        <f>I60-H60</f>
        <v>81406.83</v>
      </c>
      <c r="L60" s="77"/>
      <c r="M60" s="51"/>
    </row>
    <row r="61" spans="1:13" ht="13.5" thickBot="1">
      <c r="A61" s="123" t="s">
        <v>30</v>
      </c>
      <c r="B61" s="15" t="s">
        <v>120</v>
      </c>
      <c r="C61" s="22">
        <v>2</v>
      </c>
      <c r="D61" s="128">
        <v>82385</v>
      </c>
      <c r="E61" s="31">
        <v>1100</v>
      </c>
      <c r="F61" s="31">
        <v>0</v>
      </c>
      <c r="G61" s="31">
        <v>921.83</v>
      </c>
      <c r="H61" s="31">
        <f t="shared" si="6"/>
        <v>14797.2294</v>
      </c>
      <c r="I61" s="32">
        <f t="shared" si="7"/>
        <v>97004.0594</v>
      </c>
      <c r="J61" s="33">
        <f t="shared" si="8"/>
        <v>82206.83</v>
      </c>
      <c r="L61" s="77"/>
      <c r="M61" s="51"/>
    </row>
    <row r="62" spans="1:13" ht="13.5" thickBot="1">
      <c r="A62" s="123" t="s">
        <v>30</v>
      </c>
      <c r="B62" s="15" t="s">
        <v>169</v>
      </c>
      <c r="C62" s="22">
        <v>3</v>
      </c>
      <c r="D62" s="128">
        <v>84967</v>
      </c>
      <c r="E62" s="31">
        <v>1100</v>
      </c>
      <c r="F62" s="31">
        <v>0</v>
      </c>
      <c r="G62" s="31">
        <v>921.83</v>
      </c>
      <c r="H62" s="31">
        <f t="shared" si="6"/>
        <v>15261.9894</v>
      </c>
      <c r="I62" s="32">
        <f t="shared" si="7"/>
        <v>100050.81940000001</v>
      </c>
      <c r="J62" s="33">
        <f t="shared" si="8"/>
        <v>84788.83</v>
      </c>
      <c r="L62" s="77"/>
      <c r="M62" s="104"/>
    </row>
    <row r="63" spans="1:13" ht="13.5" thickBot="1">
      <c r="A63" s="123" t="s">
        <v>74</v>
      </c>
      <c r="B63" s="15" t="s">
        <v>12</v>
      </c>
      <c r="C63" s="22">
        <v>4.2</v>
      </c>
      <c r="D63" s="128">
        <v>90276</v>
      </c>
      <c r="E63" s="31">
        <v>1100</v>
      </c>
      <c r="F63" s="31">
        <v>0</v>
      </c>
      <c r="G63" s="31">
        <v>921.83</v>
      </c>
      <c r="H63" s="31">
        <f t="shared" si="6"/>
        <v>16217.6094</v>
      </c>
      <c r="I63" s="32">
        <f t="shared" si="7"/>
        <v>106315.4394</v>
      </c>
      <c r="J63" s="33">
        <f t="shared" si="8"/>
        <v>90097.83</v>
      </c>
      <c r="L63" s="77"/>
      <c r="M63" s="104"/>
    </row>
    <row r="64" spans="1:13" ht="13.5" thickBot="1">
      <c r="A64" s="123" t="s">
        <v>36</v>
      </c>
      <c r="B64" s="15" t="s">
        <v>35</v>
      </c>
      <c r="C64" s="22">
        <v>6.5</v>
      </c>
      <c r="D64" s="128">
        <v>87965</v>
      </c>
      <c r="E64" s="31">
        <v>1100</v>
      </c>
      <c r="F64" s="31">
        <v>0</v>
      </c>
      <c r="G64" s="31">
        <v>921.83</v>
      </c>
      <c r="H64" s="31">
        <f t="shared" si="6"/>
        <v>15801.6294</v>
      </c>
      <c r="I64" s="32">
        <f t="shared" si="7"/>
        <v>103588.4594</v>
      </c>
      <c r="J64" s="33">
        <f t="shared" si="8"/>
        <v>87786.83</v>
      </c>
      <c r="L64" s="77"/>
      <c r="M64" s="104"/>
    </row>
    <row r="65" spans="1:13" ht="13.5" thickBot="1">
      <c r="A65" s="123" t="s">
        <v>73</v>
      </c>
      <c r="B65" s="15" t="s">
        <v>72</v>
      </c>
      <c r="C65" s="22">
        <v>50</v>
      </c>
      <c r="D65" s="128">
        <v>89645</v>
      </c>
      <c r="E65" s="31">
        <v>1100</v>
      </c>
      <c r="F65" s="31">
        <v>0</v>
      </c>
      <c r="G65" s="31">
        <v>921.83</v>
      </c>
      <c r="H65" s="31">
        <f t="shared" si="6"/>
        <v>16104.0294</v>
      </c>
      <c r="I65" s="32">
        <f t="shared" si="7"/>
        <v>105570.8594</v>
      </c>
      <c r="J65" s="33">
        <f t="shared" si="8"/>
        <v>89466.83</v>
      </c>
      <c r="L65" s="77"/>
      <c r="M65" s="104"/>
    </row>
    <row r="66" spans="1:13" ht="13.5" thickBot="1">
      <c r="A66" s="123" t="s">
        <v>2</v>
      </c>
      <c r="B66" s="15" t="s">
        <v>29</v>
      </c>
      <c r="C66" s="22" t="s">
        <v>27</v>
      </c>
      <c r="D66" s="128">
        <v>79146</v>
      </c>
      <c r="E66" s="5">
        <v>0</v>
      </c>
      <c r="F66" s="31">
        <v>0</v>
      </c>
      <c r="G66" s="31">
        <v>921.83</v>
      </c>
      <c r="H66" s="31">
        <f t="shared" si="6"/>
        <v>14412.2094</v>
      </c>
      <c r="I66" s="32">
        <f t="shared" si="7"/>
        <v>94480.03940000001</v>
      </c>
      <c r="J66" s="33">
        <f t="shared" si="8"/>
        <v>80067.83000000002</v>
      </c>
      <c r="L66" s="77"/>
      <c r="M66" s="104"/>
    </row>
    <row r="67" spans="1:13" ht="13.5" thickBot="1">
      <c r="A67" s="123" t="s">
        <v>2</v>
      </c>
      <c r="B67" s="15" t="s">
        <v>31</v>
      </c>
      <c r="C67" s="22" t="s">
        <v>27</v>
      </c>
      <c r="D67" s="128">
        <v>79035</v>
      </c>
      <c r="E67" s="5">
        <v>0</v>
      </c>
      <c r="F67" s="31">
        <v>0</v>
      </c>
      <c r="G67" s="31">
        <v>921.83</v>
      </c>
      <c r="H67" s="31">
        <f t="shared" si="6"/>
        <v>14392.2294</v>
      </c>
      <c r="I67" s="32">
        <f t="shared" si="7"/>
        <v>94349.0594</v>
      </c>
      <c r="J67" s="33">
        <f t="shared" si="8"/>
        <v>79956.83</v>
      </c>
      <c r="L67" s="77"/>
      <c r="M67" s="104"/>
    </row>
    <row r="68" spans="1:13" ht="13.5" thickBot="1">
      <c r="A68" s="124" t="s">
        <v>2</v>
      </c>
      <c r="B68" s="21" t="s">
        <v>32</v>
      </c>
      <c r="C68" s="23" t="s">
        <v>27</v>
      </c>
      <c r="D68" s="232">
        <v>75505</v>
      </c>
      <c r="E68" s="19">
        <v>0</v>
      </c>
      <c r="F68" s="31">
        <v>0</v>
      </c>
      <c r="G68" s="31">
        <v>921.83</v>
      </c>
      <c r="H68" s="31">
        <f t="shared" si="6"/>
        <v>13756.8294</v>
      </c>
      <c r="I68" s="32">
        <f t="shared" si="7"/>
        <v>90183.6594</v>
      </c>
      <c r="J68" s="33">
        <f t="shared" si="8"/>
        <v>76426.83</v>
      </c>
      <c r="L68" s="77"/>
      <c r="M68" s="104"/>
    </row>
    <row r="69" spans="12:13" ht="12.75">
      <c r="L69" s="77"/>
      <c r="M69" s="104"/>
    </row>
    <row r="70" spans="1:13" ht="13.5">
      <c r="A70" s="37"/>
      <c r="L70" s="77"/>
      <c r="M70" s="104"/>
    </row>
    <row r="71" spans="12:13" ht="12.75">
      <c r="L71" s="51"/>
      <c r="M71" s="51"/>
    </row>
    <row r="72" spans="12:13" ht="12.75">
      <c r="L72" s="51"/>
      <c r="M72" s="51"/>
    </row>
    <row r="73" spans="12:13" ht="12.75">
      <c r="L73" s="51"/>
      <c r="M73" s="51"/>
    </row>
  </sheetData>
  <sheetProtection/>
  <mergeCells count="14">
    <mergeCell ref="B5:J5"/>
    <mergeCell ref="A6:J6"/>
    <mergeCell ref="A1:J1"/>
    <mergeCell ref="B3:J3"/>
    <mergeCell ref="B4:J4"/>
    <mergeCell ref="K9:M10"/>
    <mergeCell ref="K37:M38"/>
    <mergeCell ref="A9:J9"/>
    <mergeCell ref="A10:J10"/>
    <mergeCell ref="A11:B11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234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01" t="s">
        <v>87</v>
      </c>
      <c r="B2" s="201"/>
      <c r="C2" s="201"/>
      <c r="D2" s="201"/>
      <c r="E2" s="201"/>
      <c r="F2" s="201"/>
      <c r="G2" s="201"/>
      <c r="H2" s="201"/>
    </row>
    <row r="3" spans="1:8" ht="16.5">
      <c r="A3" s="215" t="s">
        <v>88</v>
      </c>
      <c r="B3" s="215"/>
      <c r="C3" s="215"/>
      <c r="D3" s="215"/>
      <c r="E3" s="215"/>
      <c r="F3" s="215"/>
      <c r="G3" s="215"/>
      <c r="H3" s="215"/>
    </row>
    <row r="4" spans="1:8" ht="15">
      <c r="A4" s="178" t="s">
        <v>83</v>
      </c>
      <c r="B4" s="178"/>
      <c r="C4" s="178"/>
      <c r="D4" s="178"/>
      <c r="E4" s="178"/>
      <c r="F4" s="178"/>
      <c r="G4" s="178"/>
      <c r="H4" s="178"/>
    </row>
    <row r="5" spans="1:8" ht="15">
      <c r="A5" s="178" t="s">
        <v>84</v>
      </c>
      <c r="B5" s="178"/>
      <c r="C5" s="178"/>
      <c r="D5" s="178"/>
      <c r="E5" s="178"/>
      <c r="F5" s="178"/>
      <c r="G5" s="178"/>
      <c r="H5" s="178"/>
    </row>
    <row r="6" spans="1:8" ht="15">
      <c r="A6" s="178" t="s">
        <v>85</v>
      </c>
      <c r="B6" s="178"/>
      <c r="C6" s="178"/>
      <c r="D6" s="178"/>
      <c r="E6" s="178"/>
      <c r="F6" s="178"/>
      <c r="G6" s="178"/>
      <c r="H6" s="178"/>
    </row>
    <row r="7" spans="1:8" ht="18">
      <c r="A7" s="209" t="s">
        <v>86</v>
      </c>
      <c r="B7" s="209"/>
      <c r="C7" s="209"/>
      <c r="D7" s="209"/>
      <c r="E7" s="209"/>
      <c r="F7" s="209"/>
      <c r="G7" s="209"/>
      <c r="H7" s="209"/>
    </row>
    <row r="8" spans="1:8" ht="18.75" thickBot="1">
      <c r="A8" s="152"/>
      <c r="B8" s="152"/>
      <c r="C8" s="152"/>
      <c r="D8" s="244"/>
      <c r="E8" s="152"/>
      <c r="F8" s="152"/>
      <c r="G8" s="152"/>
      <c r="H8" s="152"/>
    </row>
    <row r="9" spans="1:9" ht="15.75" thickBot="1">
      <c r="A9" s="216" t="s">
        <v>183</v>
      </c>
      <c r="B9" s="217"/>
      <c r="C9" s="217"/>
      <c r="D9" s="217"/>
      <c r="E9" s="217"/>
      <c r="F9" s="217"/>
      <c r="G9" s="217"/>
      <c r="H9" s="217"/>
      <c r="I9" s="218"/>
    </row>
    <row r="10" spans="1:9" ht="16.5" thickBot="1">
      <c r="A10" s="172" t="s">
        <v>26</v>
      </c>
      <c r="B10" s="173"/>
      <c r="C10" s="173"/>
      <c r="D10" s="173"/>
      <c r="E10" s="173"/>
      <c r="F10" s="173"/>
      <c r="G10" s="173"/>
      <c r="H10" s="173"/>
      <c r="I10" s="174"/>
    </row>
    <row r="11" spans="1:9" ht="13.5" thickBot="1">
      <c r="A11" s="210" t="s">
        <v>14</v>
      </c>
      <c r="B11" s="211"/>
      <c r="C11" s="141" t="s">
        <v>7</v>
      </c>
      <c r="D11" s="245" t="s">
        <v>0</v>
      </c>
      <c r="E11" s="38" t="s">
        <v>137</v>
      </c>
      <c r="F11" s="38"/>
      <c r="G11" s="151" t="s">
        <v>168</v>
      </c>
      <c r="H11" s="39" t="s">
        <v>1</v>
      </c>
      <c r="I11" s="142" t="s">
        <v>69</v>
      </c>
    </row>
    <row r="12" spans="1:9" ht="12.75">
      <c r="A12" s="153" t="s">
        <v>155</v>
      </c>
      <c r="B12" s="24" t="s">
        <v>102</v>
      </c>
      <c r="C12" s="25">
        <v>11</v>
      </c>
      <c r="D12" s="246">
        <v>95984</v>
      </c>
      <c r="E12" s="150">
        <v>1100</v>
      </c>
      <c r="F12" s="150"/>
      <c r="G12" s="67">
        <f>(D12-E12)*18%</f>
        <v>17079.12</v>
      </c>
      <c r="H12" s="150">
        <f>D12-E12+G12</f>
        <v>111963.12</v>
      </c>
      <c r="I12" s="150">
        <f>H12-G12</f>
        <v>94884</v>
      </c>
    </row>
    <row r="13" spans="1:9" ht="12.75">
      <c r="A13" s="48" t="s">
        <v>155</v>
      </c>
      <c r="B13" s="4" t="s">
        <v>138</v>
      </c>
      <c r="C13" s="22" t="s">
        <v>101</v>
      </c>
      <c r="D13" s="228">
        <v>95184</v>
      </c>
      <c r="E13" s="5">
        <v>1100</v>
      </c>
      <c r="F13" s="5"/>
      <c r="G13" s="65">
        <f aca="true" t="shared" si="0" ref="G13:G33">(D13-E13)*18%</f>
        <v>16935.12</v>
      </c>
      <c r="H13" s="5">
        <f aca="true" t="shared" si="1" ref="H13:H33">D13-E13+G13</f>
        <v>111019.12</v>
      </c>
      <c r="I13" s="150">
        <f aca="true" t="shared" si="2" ref="I13:I33">H13-G13</f>
        <v>94084</v>
      </c>
    </row>
    <row r="14" spans="1:9" ht="12.75">
      <c r="A14" s="48" t="s">
        <v>155</v>
      </c>
      <c r="B14" s="4" t="s">
        <v>20</v>
      </c>
      <c r="C14" s="22">
        <v>6</v>
      </c>
      <c r="D14" s="228">
        <v>96134</v>
      </c>
      <c r="E14" s="5">
        <v>1100</v>
      </c>
      <c r="F14" s="5"/>
      <c r="G14" s="65">
        <f t="shared" si="0"/>
        <v>17106.12</v>
      </c>
      <c r="H14" s="5">
        <f t="shared" si="1"/>
        <v>112140.12</v>
      </c>
      <c r="I14" s="150">
        <f t="shared" si="2"/>
        <v>95034</v>
      </c>
    </row>
    <row r="15" spans="1:9" ht="12.75">
      <c r="A15" s="48" t="s">
        <v>155</v>
      </c>
      <c r="B15" s="4" t="s">
        <v>21</v>
      </c>
      <c r="C15" s="22">
        <v>3</v>
      </c>
      <c r="D15" s="228">
        <v>96434</v>
      </c>
      <c r="E15" s="5">
        <v>1100</v>
      </c>
      <c r="F15" s="5"/>
      <c r="G15" s="65">
        <f t="shared" si="0"/>
        <v>17160.12</v>
      </c>
      <c r="H15" s="5">
        <f t="shared" si="1"/>
        <v>112494.12</v>
      </c>
      <c r="I15" s="150">
        <f t="shared" si="2"/>
        <v>95334</v>
      </c>
    </row>
    <row r="16" spans="1:9" ht="12.75">
      <c r="A16" s="48" t="s">
        <v>155</v>
      </c>
      <c r="B16" s="4" t="s">
        <v>164</v>
      </c>
      <c r="C16" s="22">
        <v>3.4</v>
      </c>
      <c r="D16" s="228">
        <v>99364</v>
      </c>
      <c r="E16" s="5">
        <v>1100</v>
      </c>
      <c r="F16" s="5"/>
      <c r="G16" s="65">
        <f t="shared" si="0"/>
        <v>17687.52</v>
      </c>
      <c r="H16" s="5">
        <f>D16-E16+G16</f>
        <v>115951.52</v>
      </c>
      <c r="I16" s="150">
        <f t="shared" si="2"/>
        <v>98264</v>
      </c>
    </row>
    <row r="17" spans="1:9" ht="12.75">
      <c r="A17" s="48" t="s">
        <v>6</v>
      </c>
      <c r="B17" s="4" t="s">
        <v>17</v>
      </c>
      <c r="C17" s="22">
        <v>3</v>
      </c>
      <c r="D17" s="228">
        <v>97334</v>
      </c>
      <c r="E17" s="5">
        <v>1100</v>
      </c>
      <c r="F17" s="5"/>
      <c r="G17" s="65">
        <f t="shared" si="0"/>
        <v>17322.12</v>
      </c>
      <c r="H17" s="5">
        <f t="shared" si="1"/>
        <v>113556.12</v>
      </c>
      <c r="I17" s="150">
        <f t="shared" si="2"/>
        <v>96234</v>
      </c>
    </row>
    <row r="18" spans="1:9" ht="12.75">
      <c r="A18" s="48" t="s">
        <v>18</v>
      </c>
      <c r="B18" s="4" t="s">
        <v>19</v>
      </c>
      <c r="C18" s="22">
        <v>11</v>
      </c>
      <c r="D18" s="228">
        <v>97934</v>
      </c>
      <c r="E18" s="5">
        <v>1100</v>
      </c>
      <c r="F18" s="5"/>
      <c r="G18" s="65">
        <f t="shared" si="0"/>
        <v>17430.12</v>
      </c>
      <c r="H18" s="5">
        <f t="shared" si="1"/>
        <v>114264.12</v>
      </c>
      <c r="I18" s="150">
        <f t="shared" si="2"/>
        <v>96834</v>
      </c>
    </row>
    <row r="19" spans="1:9" ht="12.75">
      <c r="A19" s="48" t="s">
        <v>156</v>
      </c>
      <c r="B19" s="4" t="s">
        <v>79</v>
      </c>
      <c r="C19" s="22">
        <v>12</v>
      </c>
      <c r="D19" s="228">
        <v>103084</v>
      </c>
      <c r="E19" s="5">
        <v>1100</v>
      </c>
      <c r="F19" s="5"/>
      <c r="G19" s="65">
        <f t="shared" si="0"/>
        <v>18357.12</v>
      </c>
      <c r="H19" s="5">
        <f t="shared" si="1"/>
        <v>120341.12</v>
      </c>
      <c r="I19" s="150">
        <f t="shared" si="2"/>
        <v>101984</v>
      </c>
    </row>
    <row r="20" spans="1:9" ht="12.75">
      <c r="A20" s="48" t="s">
        <v>156</v>
      </c>
      <c r="B20" s="4" t="s">
        <v>96</v>
      </c>
      <c r="C20" s="22"/>
      <c r="D20" s="228">
        <v>102284</v>
      </c>
      <c r="E20" s="5">
        <v>1100</v>
      </c>
      <c r="F20" s="5"/>
      <c r="G20" s="65">
        <f t="shared" si="0"/>
        <v>18213.12</v>
      </c>
      <c r="H20" s="5">
        <f t="shared" si="1"/>
        <v>119397.12</v>
      </c>
      <c r="I20" s="150">
        <f t="shared" si="2"/>
        <v>101184</v>
      </c>
    </row>
    <row r="21" spans="1:9" ht="12.75">
      <c r="A21" s="48" t="s">
        <v>104</v>
      </c>
      <c r="B21" s="4" t="s">
        <v>105</v>
      </c>
      <c r="C21" s="22">
        <v>12</v>
      </c>
      <c r="D21" s="228">
        <v>99384</v>
      </c>
      <c r="E21" s="5">
        <v>1100</v>
      </c>
      <c r="F21" s="5"/>
      <c r="G21" s="65">
        <f t="shared" si="0"/>
        <v>17691.12</v>
      </c>
      <c r="H21" s="5">
        <f t="shared" si="1"/>
        <v>115975.12</v>
      </c>
      <c r="I21" s="150">
        <f t="shared" si="2"/>
        <v>98284</v>
      </c>
    </row>
    <row r="22" spans="1:9" ht="12.75">
      <c r="A22" s="48" t="s">
        <v>104</v>
      </c>
      <c r="B22" s="4" t="s">
        <v>139</v>
      </c>
      <c r="C22" s="22">
        <v>10</v>
      </c>
      <c r="D22" s="228">
        <v>101134</v>
      </c>
      <c r="E22" s="5">
        <v>1100</v>
      </c>
      <c r="F22" s="5"/>
      <c r="G22" s="65">
        <f t="shared" si="0"/>
        <v>18006.12</v>
      </c>
      <c r="H22" s="5">
        <f t="shared" si="1"/>
        <v>118040.12</v>
      </c>
      <c r="I22" s="150">
        <f t="shared" si="2"/>
        <v>100034</v>
      </c>
    </row>
    <row r="23" spans="1:9" ht="12.75">
      <c r="A23" s="48" t="s">
        <v>95</v>
      </c>
      <c r="B23" s="4" t="s">
        <v>94</v>
      </c>
      <c r="C23" s="22">
        <v>1.9</v>
      </c>
      <c r="D23" s="228">
        <v>104134</v>
      </c>
      <c r="E23" s="5">
        <v>1100</v>
      </c>
      <c r="F23" s="5"/>
      <c r="G23" s="65">
        <f t="shared" si="0"/>
        <v>18546.12</v>
      </c>
      <c r="H23" s="5">
        <f t="shared" si="1"/>
        <v>121580.12</v>
      </c>
      <c r="I23" s="150">
        <f t="shared" si="2"/>
        <v>103034</v>
      </c>
    </row>
    <row r="24" spans="1:9" ht="12.75">
      <c r="A24" s="48" t="s">
        <v>104</v>
      </c>
      <c r="B24" s="4" t="s">
        <v>81</v>
      </c>
      <c r="C24" s="22">
        <v>3</v>
      </c>
      <c r="D24" s="228">
        <v>99284</v>
      </c>
      <c r="E24" s="5">
        <v>1100</v>
      </c>
      <c r="F24" s="5"/>
      <c r="G24" s="65">
        <f t="shared" si="0"/>
        <v>17673.12</v>
      </c>
      <c r="H24" s="5">
        <f t="shared" si="1"/>
        <v>115857.12</v>
      </c>
      <c r="I24" s="150">
        <f t="shared" si="2"/>
        <v>98184</v>
      </c>
    </row>
    <row r="25" spans="1:9" ht="12.75">
      <c r="A25" s="48" t="s">
        <v>104</v>
      </c>
      <c r="B25" s="4" t="s">
        <v>90</v>
      </c>
      <c r="C25" s="22">
        <v>8</v>
      </c>
      <c r="D25" s="228">
        <v>102334</v>
      </c>
      <c r="E25" s="5">
        <v>1100</v>
      </c>
      <c r="F25" s="5"/>
      <c r="G25" s="65">
        <f t="shared" si="0"/>
        <v>18222.12</v>
      </c>
      <c r="H25" s="5">
        <f t="shared" si="1"/>
        <v>119456.12</v>
      </c>
      <c r="I25" s="150">
        <f t="shared" si="2"/>
        <v>101234</v>
      </c>
    </row>
    <row r="26" spans="1:9" ht="12.75">
      <c r="A26" s="48" t="s">
        <v>104</v>
      </c>
      <c r="B26" s="4" t="s">
        <v>103</v>
      </c>
      <c r="C26" s="22"/>
      <c r="D26" s="228">
        <v>101534</v>
      </c>
      <c r="E26" s="5">
        <v>1100</v>
      </c>
      <c r="F26" s="5"/>
      <c r="G26" s="65">
        <f t="shared" si="0"/>
        <v>18078.12</v>
      </c>
      <c r="H26" s="5">
        <f t="shared" si="1"/>
        <v>118512.12</v>
      </c>
      <c r="I26" s="150">
        <f t="shared" si="2"/>
        <v>100434</v>
      </c>
    </row>
    <row r="27" spans="1:9" ht="12.75">
      <c r="A27" s="48" t="s">
        <v>160</v>
      </c>
      <c r="B27" s="4" t="s">
        <v>161</v>
      </c>
      <c r="C27" s="22">
        <v>40</v>
      </c>
      <c r="D27" s="228">
        <v>100784</v>
      </c>
      <c r="E27" s="5">
        <v>1100</v>
      </c>
      <c r="F27" s="5"/>
      <c r="G27" s="65">
        <f t="shared" si="0"/>
        <v>17943.12</v>
      </c>
      <c r="H27" s="5">
        <f aca="true" t="shared" si="3" ref="H27:H32">D27-E27+G27</f>
        <v>117627.12</v>
      </c>
      <c r="I27" s="150">
        <f t="shared" si="2"/>
        <v>99684</v>
      </c>
    </row>
    <row r="28" spans="1:9" ht="12.75">
      <c r="A28" s="48" t="s">
        <v>160</v>
      </c>
      <c r="B28" s="4" t="s">
        <v>159</v>
      </c>
      <c r="C28" s="22">
        <v>8</v>
      </c>
      <c r="D28" s="228">
        <v>99164</v>
      </c>
      <c r="E28" s="5">
        <v>1100</v>
      </c>
      <c r="F28" s="5"/>
      <c r="G28" s="65">
        <f t="shared" si="0"/>
        <v>17651.52</v>
      </c>
      <c r="H28" s="5">
        <f t="shared" si="3"/>
        <v>115715.52</v>
      </c>
      <c r="I28" s="150">
        <f t="shared" si="2"/>
        <v>98064</v>
      </c>
    </row>
    <row r="29" spans="1:9" ht="12.75">
      <c r="A29" s="48" t="s">
        <v>160</v>
      </c>
      <c r="B29" s="4" t="s">
        <v>162</v>
      </c>
      <c r="C29" s="22">
        <v>65</v>
      </c>
      <c r="D29" s="228">
        <v>100834</v>
      </c>
      <c r="E29" s="5">
        <v>1100</v>
      </c>
      <c r="F29" s="5"/>
      <c r="G29" s="65">
        <f t="shared" si="0"/>
        <v>17952.12</v>
      </c>
      <c r="H29" s="5">
        <f t="shared" si="3"/>
        <v>117686.12</v>
      </c>
      <c r="I29" s="150">
        <f t="shared" si="2"/>
        <v>99734</v>
      </c>
    </row>
    <row r="30" spans="1:9" ht="12.75">
      <c r="A30" s="48" t="s">
        <v>160</v>
      </c>
      <c r="B30" s="4" t="s">
        <v>163</v>
      </c>
      <c r="C30" s="22">
        <v>55</v>
      </c>
      <c r="D30" s="228">
        <v>100784</v>
      </c>
      <c r="E30" s="5">
        <v>1100</v>
      </c>
      <c r="F30" s="5"/>
      <c r="G30" s="65">
        <f t="shared" si="0"/>
        <v>17943.12</v>
      </c>
      <c r="H30" s="5">
        <f t="shared" si="3"/>
        <v>117627.12</v>
      </c>
      <c r="I30" s="150">
        <f t="shared" si="2"/>
        <v>99684</v>
      </c>
    </row>
    <row r="31" spans="1:9" ht="12.75">
      <c r="A31" s="48" t="s">
        <v>166</v>
      </c>
      <c r="B31" s="4" t="s">
        <v>165</v>
      </c>
      <c r="C31" s="22">
        <v>3</v>
      </c>
      <c r="D31" s="228">
        <v>101084</v>
      </c>
      <c r="E31" s="5">
        <v>1100</v>
      </c>
      <c r="F31" s="5"/>
      <c r="G31" s="65">
        <f t="shared" si="0"/>
        <v>17997.12</v>
      </c>
      <c r="H31" s="5">
        <f t="shared" si="3"/>
        <v>117981.12</v>
      </c>
      <c r="I31" s="150">
        <f t="shared" si="2"/>
        <v>99984</v>
      </c>
    </row>
    <row r="32" spans="1:9" ht="12.75">
      <c r="A32" s="48"/>
      <c r="B32" s="4" t="s">
        <v>171</v>
      </c>
      <c r="C32" s="22"/>
      <c r="D32" s="228">
        <v>99534</v>
      </c>
      <c r="E32" s="5">
        <v>1100</v>
      </c>
      <c r="F32" s="5"/>
      <c r="G32" s="65">
        <f>(D32-E32)*18%</f>
        <v>17718.12</v>
      </c>
      <c r="H32" s="5">
        <f t="shared" si="3"/>
        <v>116152.12</v>
      </c>
      <c r="I32" s="150">
        <f>H32-G32</f>
        <v>98434</v>
      </c>
    </row>
    <row r="33" spans="1:9" ht="12.75">
      <c r="A33" s="61" t="s">
        <v>97</v>
      </c>
      <c r="B33" s="4" t="s">
        <v>140</v>
      </c>
      <c r="C33" s="22" t="s">
        <v>100</v>
      </c>
      <c r="D33" s="228">
        <v>100034</v>
      </c>
      <c r="E33" s="5">
        <v>1100</v>
      </c>
      <c r="F33" s="5"/>
      <c r="G33" s="65">
        <f t="shared" si="0"/>
        <v>17808.12</v>
      </c>
      <c r="H33" s="5">
        <f t="shared" si="1"/>
        <v>116742.12</v>
      </c>
      <c r="I33" s="150">
        <f t="shared" si="2"/>
        <v>98934</v>
      </c>
    </row>
    <row r="34" spans="1:9" ht="12.75">
      <c r="A34" s="48"/>
      <c r="B34" s="4"/>
      <c r="C34" s="22"/>
      <c r="D34" s="228"/>
      <c r="E34" s="5"/>
      <c r="F34" s="5"/>
      <c r="G34" s="65"/>
      <c r="H34" s="5"/>
      <c r="I34" s="49"/>
    </row>
    <row r="35" spans="1:9" ht="12.75">
      <c r="A35" s="48"/>
      <c r="B35" s="4"/>
      <c r="C35" s="22"/>
      <c r="D35" s="228"/>
      <c r="E35" s="5"/>
      <c r="F35" s="5"/>
      <c r="G35" s="65"/>
      <c r="H35" s="5"/>
      <c r="I35" s="49"/>
    </row>
    <row r="36" spans="2:8" ht="13.5" thickBot="1">
      <c r="B36" s="3"/>
      <c r="D36" s="229"/>
      <c r="E36" s="6"/>
      <c r="F36" s="6"/>
      <c r="G36" s="6"/>
      <c r="H36" s="6"/>
    </row>
    <row r="37" spans="1:9" ht="16.5" thickBot="1">
      <c r="A37" s="172" t="s">
        <v>22</v>
      </c>
      <c r="B37" s="173"/>
      <c r="C37" s="173"/>
      <c r="D37" s="173"/>
      <c r="E37" s="173"/>
      <c r="F37" s="173"/>
      <c r="G37" s="173"/>
      <c r="H37" s="173"/>
      <c r="I37" s="174"/>
    </row>
    <row r="38" spans="1:9" ht="13.5" thickBot="1">
      <c r="A38" s="175" t="s">
        <v>14</v>
      </c>
      <c r="B38" s="212"/>
      <c r="C38" s="100" t="s">
        <v>7</v>
      </c>
      <c r="D38" s="238" t="s">
        <v>0</v>
      </c>
      <c r="E38" s="98" t="s">
        <v>137</v>
      </c>
      <c r="F38" s="98"/>
      <c r="G38" s="26" t="s">
        <v>168</v>
      </c>
      <c r="H38" s="99" t="s">
        <v>1</v>
      </c>
      <c r="I38" s="102" t="s">
        <v>69</v>
      </c>
    </row>
    <row r="39" spans="1:9" ht="13.5" thickBot="1">
      <c r="A39" s="28" t="s">
        <v>6</v>
      </c>
      <c r="B39" s="29" t="s">
        <v>23</v>
      </c>
      <c r="C39" s="30">
        <v>0.9</v>
      </c>
      <c r="D39" s="227">
        <v>88511</v>
      </c>
      <c r="E39" s="31">
        <v>1100</v>
      </c>
      <c r="F39" s="31">
        <v>0</v>
      </c>
      <c r="G39" s="71">
        <f>(D39-E39-F39)*18%</f>
        <v>15733.98</v>
      </c>
      <c r="H39" s="31">
        <f>D39-E39-F39+G39</f>
        <v>103144.98</v>
      </c>
      <c r="I39" s="150">
        <f aca="true" t="shared" si="4" ref="I39:I56">H39-G39</f>
        <v>87411</v>
      </c>
    </row>
    <row r="40" spans="1:9" ht="13.5" thickBot="1">
      <c r="A40" s="92" t="s">
        <v>107</v>
      </c>
      <c r="B40" s="4" t="s">
        <v>106</v>
      </c>
      <c r="C40" s="22">
        <v>1.2</v>
      </c>
      <c r="D40" s="228">
        <v>88028</v>
      </c>
      <c r="E40" s="5">
        <v>1100</v>
      </c>
      <c r="F40" s="31">
        <v>0</v>
      </c>
      <c r="G40" s="71">
        <f aca="true" t="shared" si="5" ref="G40:G56">(D40-E40-F40)*18%</f>
        <v>15647.039999999999</v>
      </c>
      <c r="H40" s="31">
        <f aca="true" t="shared" si="6" ref="H40:H56">D40-E40-F40+G40</f>
        <v>102575.04</v>
      </c>
      <c r="I40" s="150">
        <f t="shared" si="4"/>
        <v>86928</v>
      </c>
    </row>
    <row r="41" spans="1:9" ht="13.5" thickBot="1">
      <c r="A41" s="92" t="s">
        <v>5</v>
      </c>
      <c r="B41" s="4" t="s">
        <v>172</v>
      </c>
      <c r="C41" s="22">
        <v>2.7</v>
      </c>
      <c r="D41" s="228">
        <v>82801</v>
      </c>
      <c r="E41" s="5">
        <v>1100</v>
      </c>
      <c r="F41" s="31">
        <v>0</v>
      </c>
      <c r="G41" s="71">
        <f>(D41-E41-F41)*18%</f>
        <v>14706.18</v>
      </c>
      <c r="H41" s="31">
        <f>D41-E41-F41+G41</f>
        <v>96407.18</v>
      </c>
      <c r="I41" s="150">
        <f>H41-G41</f>
        <v>81701</v>
      </c>
    </row>
    <row r="42" spans="1:9" ht="13.5" thickBot="1">
      <c r="A42" s="92" t="s">
        <v>5</v>
      </c>
      <c r="B42" s="8" t="s">
        <v>11</v>
      </c>
      <c r="C42" s="22">
        <v>8</v>
      </c>
      <c r="D42" s="228">
        <v>82801</v>
      </c>
      <c r="E42" s="5">
        <v>1100</v>
      </c>
      <c r="F42" s="31">
        <v>0</v>
      </c>
      <c r="G42" s="71">
        <f t="shared" si="5"/>
        <v>14706.18</v>
      </c>
      <c r="H42" s="31">
        <f t="shared" si="6"/>
        <v>96407.18</v>
      </c>
      <c r="I42" s="150">
        <f t="shared" si="4"/>
        <v>81701</v>
      </c>
    </row>
    <row r="43" spans="1:9" ht="13.5" thickBot="1">
      <c r="A43" s="13" t="s">
        <v>5</v>
      </c>
      <c r="B43" s="8" t="s">
        <v>108</v>
      </c>
      <c r="C43" s="22">
        <v>8</v>
      </c>
      <c r="D43" s="228">
        <v>85121</v>
      </c>
      <c r="E43" s="5">
        <v>1100</v>
      </c>
      <c r="F43" s="31">
        <v>0</v>
      </c>
      <c r="G43" s="71">
        <f t="shared" si="5"/>
        <v>15123.779999999999</v>
      </c>
      <c r="H43" s="31">
        <f t="shared" si="6"/>
        <v>99144.78</v>
      </c>
      <c r="I43" s="150">
        <f t="shared" si="4"/>
        <v>84021</v>
      </c>
    </row>
    <row r="44" spans="1:9" ht="13.5" thickBot="1">
      <c r="A44" s="13" t="s">
        <v>24</v>
      </c>
      <c r="B44" s="8" t="s">
        <v>89</v>
      </c>
      <c r="C44" s="22">
        <v>18</v>
      </c>
      <c r="D44" s="228">
        <v>85168</v>
      </c>
      <c r="E44" s="5">
        <v>1100</v>
      </c>
      <c r="F44" s="31">
        <v>0</v>
      </c>
      <c r="G44" s="71">
        <f t="shared" si="5"/>
        <v>15132.24</v>
      </c>
      <c r="H44" s="31">
        <f t="shared" si="6"/>
        <v>99200.24</v>
      </c>
      <c r="I44" s="150">
        <f t="shared" si="4"/>
        <v>84068</v>
      </c>
    </row>
    <row r="45" spans="1:9" ht="13.5" thickBot="1">
      <c r="A45" s="13" t="s">
        <v>9</v>
      </c>
      <c r="B45" s="8" t="s">
        <v>8</v>
      </c>
      <c r="C45" s="22">
        <v>1.2</v>
      </c>
      <c r="D45" s="228">
        <v>85151</v>
      </c>
      <c r="E45" s="5">
        <v>1100</v>
      </c>
      <c r="F45" s="31">
        <v>0</v>
      </c>
      <c r="G45" s="71">
        <f t="shared" si="5"/>
        <v>15129.18</v>
      </c>
      <c r="H45" s="31">
        <f t="shared" si="6"/>
        <v>99180.18</v>
      </c>
      <c r="I45" s="150">
        <f t="shared" si="4"/>
        <v>84051</v>
      </c>
    </row>
    <row r="46" spans="1:9" ht="13.5" thickBot="1">
      <c r="A46" s="13" t="s">
        <v>71</v>
      </c>
      <c r="B46" s="8" t="s">
        <v>70</v>
      </c>
      <c r="C46" s="22">
        <v>0.35</v>
      </c>
      <c r="D46" s="228">
        <v>87151</v>
      </c>
      <c r="E46" s="5">
        <v>1100</v>
      </c>
      <c r="F46" s="31">
        <v>0</v>
      </c>
      <c r="G46" s="71">
        <f t="shared" si="5"/>
        <v>15489.18</v>
      </c>
      <c r="H46" s="31">
        <f t="shared" si="6"/>
        <v>101540.18</v>
      </c>
      <c r="I46" s="150">
        <f t="shared" si="4"/>
        <v>86051</v>
      </c>
    </row>
    <row r="47" spans="1:9" ht="13.5" thickBot="1">
      <c r="A47" s="13" t="s">
        <v>10</v>
      </c>
      <c r="B47" s="8" t="s">
        <v>114</v>
      </c>
      <c r="C47" s="22">
        <v>0.28</v>
      </c>
      <c r="D47" s="228">
        <v>85166</v>
      </c>
      <c r="E47" s="5">
        <v>1100</v>
      </c>
      <c r="F47" s="31">
        <v>0</v>
      </c>
      <c r="G47" s="71">
        <f t="shared" si="5"/>
        <v>15131.88</v>
      </c>
      <c r="H47" s="31">
        <f t="shared" si="6"/>
        <v>99197.88</v>
      </c>
      <c r="I47" s="150">
        <f t="shared" si="4"/>
        <v>84066</v>
      </c>
    </row>
    <row r="48" spans="1:9" ht="13.5" thickBot="1">
      <c r="A48" s="13" t="s">
        <v>10</v>
      </c>
      <c r="B48" s="8" t="s">
        <v>112</v>
      </c>
      <c r="C48" s="22">
        <v>0.22</v>
      </c>
      <c r="D48" s="228">
        <v>85166</v>
      </c>
      <c r="E48" s="5">
        <v>1100</v>
      </c>
      <c r="F48" s="31">
        <v>0</v>
      </c>
      <c r="G48" s="71">
        <f t="shared" si="5"/>
        <v>15131.88</v>
      </c>
      <c r="H48" s="31">
        <f t="shared" si="6"/>
        <v>99197.88</v>
      </c>
      <c r="I48" s="150">
        <f t="shared" si="4"/>
        <v>84066</v>
      </c>
    </row>
    <row r="49" spans="1:9" ht="13.5" thickBot="1">
      <c r="A49" s="13" t="s">
        <v>33</v>
      </c>
      <c r="B49" s="8" t="s">
        <v>34</v>
      </c>
      <c r="C49" s="22">
        <v>0.43</v>
      </c>
      <c r="D49" s="228">
        <v>89426</v>
      </c>
      <c r="E49" s="5">
        <v>1100</v>
      </c>
      <c r="F49" s="31">
        <v>0</v>
      </c>
      <c r="G49" s="71">
        <f t="shared" si="5"/>
        <v>15898.68</v>
      </c>
      <c r="H49" s="31">
        <f t="shared" si="6"/>
        <v>104224.68</v>
      </c>
      <c r="I49" s="150">
        <f t="shared" si="4"/>
        <v>88326</v>
      </c>
    </row>
    <row r="50" spans="1:9" ht="13.5" thickBot="1">
      <c r="A50" s="13" t="s">
        <v>33</v>
      </c>
      <c r="B50" s="8" t="s">
        <v>93</v>
      </c>
      <c r="C50" s="22">
        <v>0.22</v>
      </c>
      <c r="D50" s="228">
        <v>90676</v>
      </c>
      <c r="E50" s="5">
        <v>1100</v>
      </c>
      <c r="F50" s="31">
        <v>0</v>
      </c>
      <c r="G50" s="71">
        <f t="shared" si="5"/>
        <v>16123.68</v>
      </c>
      <c r="H50" s="31">
        <f t="shared" si="6"/>
        <v>105699.68</v>
      </c>
      <c r="I50" s="150">
        <f t="shared" si="4"/>
        <v>89576</v>
      </c>
    </row>
    <row r="51" spans="1:9" ht="13.5" thickBot="1">
      <c r="A51" s="12" t="s">
        <v>33</v>
      </c>
      <c r="B51" s="4" t="s">
        <v>91</v>
      </c>
      <c r="C51" s="22"/>
      <c r="D51" s="228">
        <v>85146</v>
      </c>
      <c r="E51" s="5">
        <v>1100</v>
      </c>
      <c r="F51" s="31">
        <v>0</v>
      </c>
      <c r="G51" s="71">
        <f t="shared" si="5"/>
        <v>15128.279999999999</v>
      </c>
      <c r="H51" s="31">
        <f t="shared" si="6"/>
        <v>99174.28</v>
      </c>
      <c r="I51" s="150">
        <f t="shared" si="4"/>
        <v>84046</v>
      </c>
    </row>
    <row r="52" spans="1:9" ht="13.5" thickBot="1">
      <c r="A52" s="12" t="s">
        <v>33</v>
      </c>
      <c r="B52" s="4" t="s">
        <v>111</v>
      </c>
      <c r="C52" s="22"/>
      <c r="D52" s="228">
        <v>88016</v>
      </c>
      <c r="E52" s="5">
        <v>1100</v>
      </c>
      <c r="F52" s="31">
        <v>0</v>
      </c>
      <c r="G52" s="71">
        <f t="shared" si="5"/>
        <v>15644.88</v>
      </c>
      <c r="H52" s="31">
        <f t="shared" si="6"/>
        <v>102560.88</v>
      </c>
      <c r="I52" s="150">
        <f t="shared" si="4"/>
        <v>86916</v>
      </c>
    </row>
    <row r="53" spans="1:9" ht="13.5" thickBot="1">
      <c r="A53" s="13" t="s">
        <v>2</v>
      </c>
      <c r="B53" s="8" t="s">
        <v>3</v>
      </c>
      <c r="C53" s="22" t="s">
        <v>27</v>
      </c>
      <c r="D53" s="228">
        <v>80481</v>
      </c>
      <c r="E53" s="5">
        <v>0</v>
      </c>
      <c r="F53" s="31">
        <v>0</v>
      </c>
      <c r="G53" s="71">
        <f t="shared" si="5"/>
        <v>14486.58</v>
      </c>
      <c r="H53" s="31">
        <f t="shared" si="6"/>
        <v>94967.58</v>
      </c>
      <c r="I53" s="150">
        <f t="shared" si="4"/>
        <v>80481</v>
      </c>
    </row>
    <row r="54" spans="1:9" ht="13.5" thickBot="1">
      <c r="A54" s="13" t="s">
        <v>2</v>
      </c>
      <c r="B54" s="8" t="s">
        <v>4</v>
      </c>
      <c r="C54" s="22" t="s">
        <v>27</v>
      </c>
      <c r="D54" s="228">
        <v>71214</v>
      </c>
      <c r="E54" s="5">
        <v>0</v>
      </c>
      <c r="F54" s="31">
        <v>0</v>
      </c>
      <c r="G54" s="71">
        <f t="shared" si="5"/>
        <v>12818.519999999999</v>
      </c>
      <c r="H54" s="31">
        <f t="shared" si="6"/>
        <v>84032.52</v>
      </c>
      <c r="I54" s="150">
        <f t="shared" si="4"/>
        <v>71214</v>
      </c>
    </row>
    <row r="55" spans="1:9" ht="13.5" thickBot="1">
      <c r="A55" s="12" t="s">
        <v>2</v>
      </c>
      <c r="B55" s="4" t="s">
        <v>13</v>
      </c>
      <c r="C55" s="22" t="s">
        <v>27</v>
      </c>
      <c r="D55" s="228">
        <v>80691</v>
      </c>
      <c r="E55" s="5">
        <v>0</v>
      </c>
      <c r="F55" s="31">
        <v>0</v>
      </c>
      <c r="G55" s="71">
        <f t="shared" si="5"/>
        <v>14524.38</v>
      </c>
      <c r="H55" s="31">
        <f t="shared" si="6"/>
        <v>95215.38</v>
      </c>
      <c r="I55" s="150">
        <f t="shared" si="4"/>
        <v>80691</v>
      </c>
    </row>
    <row r="56" spans="1:9" ht="13.5" thickBot="1">
      <c r="A56" s="34" t="s">
        <v>2</v>
      </c>
      <c r="B56" s="35" t="s">
        <v>28</v>
      </c>
      <c r="C56" s="23" t="s">
        <v>27</v>
      </c>
      <c r="D56" s="66">
        <v>80036</v>
      </c>
      <c r="E56" s="19">
        <v>0</v>
      </c>
      <c r="F56" s="31">
        <v>0</v>
      </c>
      <c r="G56" s="71">
        <f t="shared" si="5"/>
        <v>14406.48</v>
      </c>
      <c r="H56" s="31">
        <f t="shared" si="6"/>
        <v>94442.48</v>
      </c>
      <c r="I56" s="150">
        <f t="shared" si="4"/>
        <v>80036</v>
      </c>
    </row>
    <row r="57" spans="2:8" ht="13.5" thickBot="1">
      <c r="B57" s="3"/>
      <c r="D57" s="229"/>
      <c r="E57" s="6"/>
      <c r="F57" s="6"/>
      <c r="G57" s="6"/>
      <c r="H57" s="6"/>
    </row>
    <row r="58" spans="1:9" ht="16.5" thickBot="1">
      <c r="A58" s="172" t="s">
        <v>25</v>
      </c>
      <c r="B58" s="173"/>
      <c r="C58" s="173"/>
      <c r="D58" s="173"/>
      <c r="E58" s="173"/>
      <c r="F58" s="173"/>
      <c r="G58" s="173"/>
      <c r="H58" s="173"/>
      <c r="I58" s="174"/>
    </row>
    <row r="59" spans="1:9" ht="13.5" thickBot="1">
      <c r="A59" s="213" t="s">
        <v>14</v>
      </c>
      <c r="B59" s="214"/>
      <c r="C59" s="151" t="s">
        <v>7</v>
      </c>
      <c r="D59" s="245" t="s">
        <v>0</v>
      </c>
      <c r="E59" s="38" t="s">
        <v>137</v>
      </c>
      <c r="F59" s="38"/>
      <c r="G59" s="151" t="s">
        <v>168</v>
      </c>
      <c r="H59" s="39" t="s">
        <v>1</v>
      </c>
      <c r="I59" s="142" t="s">
        <v>69</v>
      </c>
    </row>
    <row r="60" spans="1:9" ht="13.5" thickBot="1">
      <c r="A60" s="36" t="s">
        <v>30</v>
      </c>
      <c r="B60" s="36" t="s">
        <v>80</v>
      </c>
      <c r="C60" s="25">
        <v>0.92</v>
      </c>
      <c r="D60" s="247">
        <v>81126</v>
      </c>
      <c r="E60" s="150">
        <v>1100</v>
      </c>
      <c r="F60" s="31">
        <v>0</v>
      </c>
      <c r="G60" s="71">
        <f aca="true" t="shared" si="7" ref="G60:G69">(D60-E60-F60)*18%</f>
        <v>14404.68</v>
      </c>
      <c r="H60" s="31">
        <f aca="true" t="shared" si="8" ref="H60:H69">D60-E60-F60+G60</f>
        <v>94430.68</v>
      </c>
      <c r="I60" s="150">
        <f aca="true" t="shared" si="9" ref="I60:I69">H60-G60</f>
        <v>80026</v>
      </c>
    </row>
    <row r="61" spans="1:9" ht="13.5" thickBot="1">
      <c r="A61" s="15" t="s">
        <v>173</v>
      </c>
      <c r="B61" s="15" t="s">
        <v>170</v>
      </c>
      <c r="C61" s="22">
        <v>1.1</v>
      </c>
      <c r="D61" s="128">
        <v>80326</v>
      </c>
      <c r="E61" s="5">
        <v>1100</v>
      </c>
      <c r="F61" s="31">
        <v>0</v>
      </c>
      <c r="G61" s="71">
        <f t="shared" si="7"/>
        <v>14260.68</v>
      </c>
      <c r="H61" s="31">
        <f t="shared" si="8"/>
        <v>93486.68</v>
      </c>
      <c r="I61" s="150">
        <f>H61-G61</f>
        <v>79226</v>
      </c>
    </row>
    <row r="62" spans="1:9" ht="13.5" thickBot="1">
      <c r="A62" s="15" t="s">
        <v>30</v>
      </c>
      <c r="B62" s="15" t="s">
        <v>120</v>
      </c>
      <c r="C62" s="22">
        <v>2</v>
      </c>
      <c r="D62" s="128">
        <v>81126</v>
      </c>
      <c r="E62" s="5">
        <v>1100</v>
      </c>
      <c r="F62" s="31">
        <v>0</v>
      </c>
      <c r="G62" s="71">
        <f t="shared" si="7"/>
        <v>14404.68</v>
      </c>
      <c r="H62" s="31">
        <f t="shared" si="8"/>
        <v>94430.68</v>
      </c>
      <c r="I62" s="150">
        <f t="shared" si="9"/>
        <v>80026</v>
      </c>
    </row>
    <row r="63" spans="1:9" ht="13.5" thickBot="1">
      <c r="A63" s="15" t="s">
        <v>30</v>
      </c>
      <c r="B63" s="15" t="s">
        <v>169</v>
      </c>
      <c r="C63" s="22">
        <v>3</v>
      </c>
      <c r="D63" s="128">
        <v>82876</v>
      </c>
      <c r="E63" s="5">
        <v>1100</v>
      </c>
      <c r="F63" s="31">
        <v>0</v>
      </c>
      <c r="G63" s="71">
        <f t="shared" si="7"/>
        <v>14719.68</v>
      </c>
      <c r="H63" s="31">
        <f t="shared" si="8"/>
        <v>96495.68</v>
      </c>
      <c r="I63" s="150">
        <f t="shared" si="9"/>
        <v>81776</v>
      </c>
    </row>
    <row r="64" spans="1:9" ht="13.5" thickBot="1">
      <c r="A64" s="15" t="s">
        <v>74</v>
      </c>
      <c r="B64" s="15" t="s">
        <v>12</v>
      </c>
      <c r="C64" s="22">
        <v>4.2</v>
      </c>
      <c r="D64" s="128">
        <v>88248</v>
      </c>
      <c r="E64" s="5">
        <v>1100</v>
      </c>
      <c r="F64" s="31">
        <v>0</v>
      </c>
      <c r="G64" s="71">
        <f t="shared" si="7"/>
        <v>15686.64</v>
      </c>
      <c r="H64" s="31">
        <f t="shared" si="8"/>
        <v>102834.64</v>
      </c>
      <c r="I64" s="150">
        <f t="shared" si="9"/>
        <v>87148</v>
      </c>
    </row>
    <row r="65" spans="1:9" ht="13.5" thickBot="1">
      <c r="A65" s="15" t="s">
        <v>36</v>
      </c>
      <c r="B65" s="15" t="s">
        <v>35</v>
      </c>
      <c r="C65" s="22">
        <v>6.5</v>
      </c>
      <c r="D65" s="128">
        <v>86491</v>
      </c>
      <c r="E65" s="5">
        <v>1100</v>
      </c>
      <c r="F65" s="31">
        <v>0</v>
      </c>
      <c r="G65" s="71">
        <f t="shared" si="7"/>
        <v>15370.38</v>
      </c>
      <c r="H65" s="31">
        <f t="shared" si="8"/>
        <v>100761.38</v>
      </c>
      <c r="I65" s="150">
        <f t="shared" si="9"/>
        <v>85391</v>
      </c>
    </row>
    <row r="66" spans="1:9" ht="13.5" thickBot="1">
      <c r="A66" s="15" t="s">
        <v>73</v>
      </c>
      <c r="B66" s="15" t="s">
        <v>72</v>
      </c>
      <c r="C66" s="22">
        <v>50</v>
      </c>
      <c r="D66" s="128">
        <v>88611</v>
      </c>
      <c r="E66" s="5">
        <v>1100</v>
      </c>
      <c r="F66" s="31">
        <v>0</v>
      </c>
      <c r="G66" s="71">
        <f t="shared" si="7"/>
        <v>15751.98</v>
      </c>
      <c r="H66" s="31">
        <f t="shared" si="8"/>
        <v>103262.98</v>
      </c>
      <c r="I66" s="150">
        <f t="shared" si="9"/>
        <v>87511</v>
      </c>
    </row>
    <row r="67" spans="1:9" ht="13.5" thickBot="1">
      <c r="A67" s="15" t="s">
        <v>2</v>
      </c>
      <c r="B67" s="15" t="s">
        <v>29</v>
      </c>
      <c r="C67" s="22" t="s">
        <v>27</v>
      </c>
      <c r="D67" s="128">
        <v>77118</v>
      </c>
      <c r="E67" s="5">
        <v>0</v>
      </c>
      <c r="F67" s="31">
        <v>0</v>
      </c>
      <c r="G67" s="71">
        <f t="shared" si="7"/>
        <v>13881.24</v>
      </c>
      <c r="H67" s="31">
        <f t="shared" si="8"/>
        <v>90999.24</v>
      </c>
      <c r="I67" s="150">
        <f t="shared" si="9"/>
        <v>77118</v>
      </c>
    </row>
    <row r="68" spans="1:9" ht="13.5" thickBot="1">
      <c r="A68" s="15" t="s">
        <v>2</v>
      </c>
      <c r="B68" s="15" t="s">
        <v>31</v>
      </c>
      <c r="C68" s="22" t="s">
        <v>27</v>
      </c>
      <c r="D68" s="128">
        <v>77561</v>
      </c>
      <c r="E68" s="5">
        <v>0</v>
      </c>
      <c r="F68" s="31">
        <v>0</v>
      </c>
      <c r="G68" s="71">
        <f t="shared" si="7"/>
        <v>13960.98</v>
      </c>
      <c r="H68" s="31">
        <f t="shared" si="8"/>
        <v>91521.98</v>
      </c>
      <c r="I68" s="150">
        <f t="shared" si="9"/>
        <v>77561</v>
      </c>
    </row>
    <row r="69" spans="1:9" ht="12.75">
      <c r="A69" s="15" t="s">
        <v>2</v>
      </c>
      <c r="B69" s="15" t="s">
        <v>32</v>
      </c>
      <c r="C69" s="22" t="s">
        <v>27</v>
      </c>
      <c r="D69" s="128">
        <v>74246</v>
      </c>
      <c r="E69" s="5">
        <v>0</v>
      </c>
      <c r="F69" s="31">
        <v>0</v>
      </c>
      <c r="G69" s="71">
        <f t="shared" si="7"/>
        <v>13364.279999999999</v>
      </c>
      <c r="H69" s="31">
        <f t="shared" si="8"/>
        <v>87610.28</v>
      </c>
      <c r="I69" s="150">
        <f t="shared" si="9"/>
        <v>74246</v>
      </c>
    </row>
    <row r="70" spans="1:9" s="86" customFormat="1" ht="12.75">
      <c r="A70" s="49"/>
      <c r="B70" s="49"/>
      <c r="C70" s="49"/>
      <c r="D70" s="248"/>
      <c r="E70" s="49"/>
      <c r="F70" s="49"/>
      <c r="G70" s="49"/>
      <c r="H70" s="49"/>
      <c r="I70" s="49"/>
    </row>
    <row r="71" ht="12.75">
      <c r="I71" s="86"/>
    </row>
    <row r="72" spans="1:8" ht="12.75">
      <c r="A72" s="207"/>
      <c r="B72" s="207"/>
      <c r="C72" s="207"/>
      <c r="D72" s="207"/>
      <c r="E72" s="207"/>
      <c r="F72" s="207"/>
      <c r="G72" s="207"/>
      <c r="H72" s="207"/>
    </row>
    <row r="74" spans="1:8" ht="12.75">
      <c r="A74" s="208" t="s">
        <v>141</v>
      </c>
      <c r="B74" s="208"/>
      <c r="C74" s="208"/>
      <c r="D74" s="208"/>
      <c r="E74" s="208"/>
      <c r="F74" s="208"/>
      <c r="G74" s="208"/>
      <c r="H74" s="208"/>
    </row>
    <row r="75" spans="1:8" ht="13.5" thickBot="1">
      <c r="A75" s="51"/>
      <c r="B75" s="51"/>
      <c r="C75" s="51"/>
      <c r="D75" s="225"/>
      <c r="E75" s="51"/>
      <c r="F75" s="51"/>
      <c r="G75" s="51"/>
      <c r="H75" s="51"/>
    </row>
    <row r="76" spans="1:8" ht="13.5" thickBot="1">
      <c r="A76" s="93" t="s">
        <v>142</v>
      </c>
      <c r="B76" s="94">
        <v>150</v>
      </c>
      <c r="C76" s="80"/>
      <c r="D76" s="165"/>
      <c r="E76" s="85"/>
      <c r="F76" s="85"/>
      <c r="G76" s="85"/>
      <c r="H76" s="85"/>
    </row>
    <row r="77" spans="1:8" ht="13.5" thickBot="1">
      <c r="A77" s="95" t="s">
        <v>143</v>
      </c>
      <c r="B77" s="96">
        <v>50</v>
      </c>
      <c r="C77" s="44"/>
      <c r="D77" s="235"/>
      <c r="E77" s="76"/>
      <c r="F77" s="76"/>
      <c r="G77" s="76"/>
      <c r="H77" s="11"/>
    </row>
    <row r="78" spans="1:8" ht="13.5" thickBot="1">
      <c r="A78" s="95" t="s">
        <v>144</v>
      </c>
      <c r="B78" s="96">
        <v>500</v>
      </c>
      <c r="C78" s="44"/>
      <c r="D78" s="235"/>
      <c r="E78" s="76"/>
      <c r="F78" s="76"/>
      <c r="G78" s="76"/>
      <c r="H78" s="11"/>
    </row>
    <row r="79" spans="1:8" ht="13.5" thickBot="1">
      <c r="A79" s="95" t="s">
        <v>143</v>
      </c>
      <c r="B79" s="96">
        <v>50</v>
      </c>
      <c r="C79" s="51"/>
      <c r="D79" s="225"/>
      <c r="E79" s="51"/>
      <c r="F79" s="51"/>
      <c r="G79" s="51"/>
      <c r="H79" s="51"/>
    </row>
    <row r="80" spans="1:2" ht="13.5" thickBot="1">
      <c r="A80" s="95" t="s">
        <v>144</v>
      </c>
      <c r="B80" s="96">
        <v>500</v>
      </c>
    </row>
    <row r="81" spans="1:2" ht="13.5" thickBot="1">
      <c r="A81" s="95" t="s">
        <v>145</v>
      </c>
      <c r="B81" s="96">
        <v>900</v>
      </c>
    </row>
    <row r="82" spans="1:2" ht="13.5" thickBot="1">
      <c r="A82" s="95" t="s">
        <v>146</v>
      </c>
      <c r="B82" s="96">
        <v>1400</v>
      </c>
    </row>
    <row r="83" spans="1:2" ht="13.5" thickBot="1">
      <c r="A83" s="95" t="s">
        <v>147</v>
      </c>
      <c r="B83" s="96">
        <v>600</v>
      </c>
    </row>
    <row r="84" spans="1:2" ht="13.5" thickBot="1">
      <c r="A84" s="95" t="s">
        <v>147</v>
      </c>
      <c r="B84" s="96">
        <v>600</v>
      </c>
    </row>
    <row r="85" spans="1:2" ht="13.5" thickBot="1">
      <c r="A85" s="95" t="s">
        <v>148</v>
      </c>
      <c r="B85" s="96">
        <v>200</v>
      </c>
    </row>
    <row r="86" spans="1:2" ht="13.5" thickBot="1">
      <c r="A86" s="95" t="s">
        <v>149</v>
      </c>
      <c r="B86" s="96">
        <v>500</v>
      </c>
    </row>
    <row r="87" spans="1:2" ht="13.5" thickBot="1">
      <c r="A87" s="95" t="s">
        <v>150</v>
      </c>
      <c r="B87" s="96">
        <v>700</v>
      </c>
    </row>
    <row r="88" spans="1:2" ht="13.5" thickBot="1">
      <c r="A88" s="95" t="s">
        <v>151</v>
      </c>
      <c r="B88" s="96">
        <v>200</v>
      </c>
    </row>
    <row r="90" ht="12.75">
      <c r="A90" s="97" t="s">
        <v>152</v>
      </c>
    </row>
  </sheetData>
  <sheetProtection/>
  <mergeCells count="15">
    <mergeCell ref="A3:H3"/>
    <mergeCell ref="A2:H2"/>
    <mergeCell ref="A4:H4"/>
    <mergeCell ref="A5:H5"/>
    <mergeCell ref="A6:H6"/>
    <mergeCell ref="A9:I9"/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11.8515625" style="105" customWidth="1"/>
    <col min="2" max="2" width="20.28125" style="105" customWidth="1"/>
    <col min="3" max="3" width="8.7109375" style="105" customWidth="1"/>
    <col min="4" max="4" width="11.421875" style="241" customWidth="1"/>
    <col min="5" max="6" width="11.421875" style="105" customWidth="1"/>
    <col min="7" max="7" width="13.00390625" style="105" customWidth="1"/>
    <col min="8" max="8" width="12.421875" style="105" customWidth="1"/>
    <col min="9" max="9" width="13.140625" style="105" bestFit="1" customWidth="1"/>
    <col min="10" max="16384" width="9.140625" style="105" customWidth="1"/>
  </cols>
  <sheetData>
    <row r="1" spans="1:8" ht="23.25">
      <c r="A1" s="181" t="s">
        <v>87</v>
      </c>
      <c r="B1" s="182"/>
      <c r="C1" s="182"/>
      <c r="D1" s="182"/>
      <c r="E1" s="182"/>
      <c r="F1" s="182"/>
      <c r="G1" s="182"/>
      <c r="H1" s="182"/>
    </row>
    <row r="2" spans="1:8" ht="16.5">
      <c r="A2" s="116" t="s">
        <v>82</v>
      </c>
      <c r="B2" s="59"/>
      <c r="C2" s="59"/>
      <c r="D2" s="223"/>
      <c r="E2" s="59"/>
      <c r="F2" s="59"/>
      <c r="G2" s="59"/>
      <c r="H2" s="59"/>
    </row>
    <row r="3" spans="1:8" s="106" customFormat="1" ht="12.75">
      <c r="A3" s="193" t="s">
        <v>83</v>
      </c>
      <c r="B3" s="193"/>
      <c r="C3" s="193"/>
      <c r="D3" s="193"/>
      <c r="E3" s="193"/>
      <c r="F3" s="193"/>
      <c r="G3" s="193"/>
      <c r="H3" s="193"/>
    </row>
    <row r="4" spans="1:8" s="106" customFormat="1" ht="12.75">
      <c r="A4" s="193" t="s">
        <v>84</v>
      </c>
      <c r="B4" s="193"/>
      <c r="C4" s="193"/>
      <c r="D4" s="193"/>
      <c r="E4" s="193"/>
      <c r="F4" s="193"/>
      <c r="G4" s="193"/>
      <c r="H4" s="193"/>
    </row>
    <row r="5" spans="1:8" s="106" customFormat="1" ht="12.75">
      <c r="A5" s="193" t="s">
        <v>85</v>
      </c>
      <c r="B5" s="193"/>
      <c r="C5" s="193"/>
      <c r="D5" s="193"/>
      <c r="E5" s="193"/>
      <c r="F5" s="193"/>
      <c r="G5" s="193"/>
      <c r="H5" s="193"/>
    </row>
    <row r="6" spans="1:8" ht="15">
      <c r="A6" s="194" t="s">
        <v>86</v>
      </c>
      <c r="B6" s="194"/>
      <c r="C6" s="194"/>
      <c r="D6" s="194"/>
      <c r="E6" s="194"/>
      <c r="F6" s="194"/>
      <c r="G6" s="194"/>
      <c r="H6" s="194"/>
    </row>
    <row r="7" spans="1:8" ht="15.75" thickBot="1">
      <c r="A7" s="107"/>
      <c r="B7" s="107"/>
      <c r="C7" s="107"/>
      <c r="D7" s="237"/>
      <c r="E7" s="107"/>
      <c r="F7" s="107"/>
      <c r="G7" s="107"/>
      <c r="H7" s="107"/>
    </row>
    <row r="8" spans="1:9" ht="13.5" thickBot="1">
      <c r="A8" s="186" t="s">
        <v>182</v>
      </c>
      <c r="B8" s="187"/>
      <c r="C8" s="187"/>
      <c r="D8" s="187"/>
      <c r="E8" s="187"/>
      <c r="F8" s="187"/>
      <c r="G8" s="187"/>
      <c r="H8" s="187"/>
      <c r="I8" s="188"/>
    </row>
    <row r="9" spans="1:9" ht="13.5" thickBot="1">
      <c r="A9" s="186" t="s">
        <v>26</v>
      </c>
      <c r="B9" s="187"/>
      <c r="C9" s="187"/>
      <c r="D9" s="187"/>
      <c r="E9" s="187"/>
      <c r="F9" s="187"/>
      <c r="G9" s="187"/>
      <c r="H9" s="187"/>
      <c r="I9" s="188"/>
    </row>
    <row r="10" spans="1:9" ht="13.5" thickBot="1">
      <c r="A10" s="189" t="s">
        <v>14</v>
      </c>
      <c r="B10" s="190"/>
      <c r="C10" s="143" t="s">
        <v>7</v>
      </c>
      <c r="D10" s="238" t="s">
        <v>0</v>
      </c>
      <c r="E10" s="27" t="s">
        <v>15</v>
      </c>
      <c r="F10" s="157"/>
      <c r="G10" s="98" t="s">
        <v>167</v>
      </c>
      <c r="H10" s="99" t="s">
        <v>1</v>
      </c>
      <c r="I10" s="102" t="s">
        <v>69</v>
      </c>
    </row>
    <row r="11" spans="1:9" ht="13.5" thickBot="1">
      <c r="A11" s="28" t="s">
        <v>155</v>
      </c>
      <c r="B11" s="29" t="s">
        <v>102</v>
      </c>
      <c r="C11" s="30">
        <v>11</v>
      </c>
      <c r="D11" s="227">
        <v>95379</v>
      </c>
      <c r="E11" s="71">
        <v>1100</v>
      </c>
      <c r="F11" s="71"/>
      <c r="G11" s="71">
        <f>(D11-E11)*18%</f>
        <v>16970.22</v>
      </c>
      <c r="H11" s="71">
        <f>D11-E11+G11</f>
        <v>111249.22</v>
      </c>
      <c r="I11" s="145">
        <f>H11-G11</f>
        <v>94279</v>
      </c>
    </row>
    <row r="12" spans="1:9" ht="13.5" thickBot="1">
      <c r="A12" s="12" t="s">
        <v>155</v>
      </c>
      <c r="B12" s="4" t="s">
        <v>98</v>
      </c>
      <c r="C12" s="22" t="s">
        <v>101</v>
      </c>
      <c r="D12" s="228">
        <v>94579</v>
      </c>
      <c r="E12" s="65">
        <v>1100</v>
      </c>
      <c r="F12" s="65"/>
      <c r="G12" s="65">
        <f aca="true" t="shared" si="0" ref="G12:G32">(D12-E12)*18%</f>
        <v>16826.22</v>
      </c>
      <c r="H12" s="65">
        <f aca="true" t="shared" si="1" ref="H12:H32">D12-E12+G12</f>
        <v>110305.22</v>
      </c>
      <c r="I12" s="145">
        <f aca="true" t="shared" si="2" ref="I12:I32">H12-G12</f>
        <v>93479</v>
      </c>
    </row>
    <row r="13" spans="1:9" ht="13.5" thickBot="1">
      <c r="A13" s="12" t="s">
        <v>155</v>
      </c>
      <c r="B13" s="4" t="s">
        <v>20</v>
      </c>
      <c r="C13" s="22">
        <v>6</v>
      </c>
      <c r="D13" s="228">
        <v>95429</v>
      </c>
      <c r="E13" s="65">
        <v>1100</v>
      </c>
      <c r="F13" s="65"/>
      <c r="G13" s="65">
        <f t="shared" si="0"/>
        <v>16979.22</v>
      </c>
      <c r="H13" s="65">
        <f t="shared" si="1"/>
        <v>111308.22</v>
      </c>
      <c r="I13" s="145">
        <f t="shared" si="2"/>
        <v>94329</v>
      </c>
    </row>
    <row r="14" spans="1:9" ht="13.5" thickBot="1">
      <c r="A14" s="12" t="s">
        <v>155</v>
      </c>
      <c r="B14" s="4" t="s">
        <v>21</v>
      </c>
      <c r="C14" s="22">
        <v>3</v>
      </c>
      <c r="D14" s="228">
        <v>95729</v>
      </c>
      <c r="E14" s="65">
        <v>1100</v>
      </c>
      <c r="F14" s="65"/>
      <c r="G14" s="65">
        <f t="shared" si="0"/>
        <v>17033.22</v>
      </c>
      <c r="H14" s="65">
        <f t="shared" si="1"/>
        <v>111662.22</v>
      </c>
      <c r="I14" s="145">
        <f t="shared" si="2"/>
        <v>94629</v>
      </c>
    </row>
    <row r="15" spans="1:9" ht="13.5" thickBot="1">
      <c r="A15" s="12" t="s">
        <v>155</v>
      </c>
      <c r="B15" s="4" t="s">
        <v>164</v>
      </c>
      <c r="C15" s="22">
        <v>3.4</v>
      </c>
      <c r="D15" s="228">
        <v>98449</v>
      </c>
      <c r="E15" s="65">
        <v>1100</v>
      </c>
      <c r="F15" s="65"/>
      <c r="G15" s="65">
        <f t="shared" si="0"/>
        <v>17522.82</v>
      </c>
      <c r="H15" s="65">
        <f t="shared" si="1"/>
        <v>114871.82</v>
      </c>
      <c r="I15" s="145">
        <f t="shared" si="2"/>
        <v>97349</v>
      </c>
    </row>
    <row r="16" spans="1:9" ht="13.5" thickBot="1">
      <c r="A16" s="12" t="s">
        <v>6</v>
      </c>
      <c r="B16" s="4" t="s">
        <v>17</v>
      </c>
      <c r="C16" s="22">
        <v>3</v>
      </c>
      <c r="D16" s="228">
        <v>96629</v>
      </c>
      <c r="E16" s="65">
        <v>1100</v>
      </c>
      <c r="F16" s="65"/>
      <c r="G16" s="65">
        <f t="shared" si="0"/>
        <v>17195.22</v>
      </c>
      <c r="H16" s="65">
        <f t="shared" si="1"/>
        <v>112724.22</v>
      </c>
      <c r="I16" s="145">
        <f t="shared" si="2"/>
        <v>95529</v>
      </c>
    </row>
    <row r="17" spans="1:9" ht="13.5" thickBot="1">
      <c r="A17" s="12" t="s">
        <v>18</v>
      </c>
      <c r="B17" s="4" t="s">
        <v>19</v>
      </c>
      <c r="C17" s="22">
        <v>11</v>
      </c>
      <c r="D17" s="228">
        <v>96579</v>
      </c>
      <c r="E17" s="65">
        <v>1100</v>
      </c>
      <c r="F17" s="65"/>
      <c r="G17" s="65">
        <f t="shared" si="0"/>
        <v>17186.22</v>
      </c>
      <c r="H17" s="65">
        <f t="shared" si="1"/>
        <v>112665.22</v>
      </c>
      <c r="I17" s="145">
        <f t="shared" si="2"/>
        <v>95479</v>
      </c>
    </row>
    <row r="18" spans="1:9" ht="13.5" thickBot="1">
      <c r="A18" s="12" t="s">
        <v>156</v>
      </c>
      <c r="B18" s="4" t="s">
        <v>79</v>
      </c>
      <c r="C18" s="22">
        <v>12</v>
      </c>
      <c r="D18" s="228">
        <v>102729</v>
      </c>
      <c r="E18" s="65">
        <v>1100</v>
      </c>
      <c r="F18" s="65"/>
      <c r="G18" s="65">
        <f t="shared" si="0"/>
        <v>18293.219999999998</v>
      </c>
      <c r="H18" s="65">
        <f t="shared" si="1"/>
        <v>119922.22</v>
      </c>
      <c r="I18" s="145">
        <f t="shared" si="2"/>
        <v>101629</v>
      </c>
    </row>
    <row r="19" spans="1:9" ht="13.5" thickBot="1">
      <c r="A19" s="12" t="s">
        <v>95</v>
      </c>
      <c r="B19" s="4" t="s">
        <v>96</v>
      </c>
      <c r="C19" s="22"/>
      <c r="D19" s="228">
        <v>101929</v>
      </c>
      <c r="E19" s="65">
        <v>1100</v>
      </c>
      <c r="F19" s="65"/>
      <c r="G19" s="65">
        <f t="shared" si="0"/>
        <v>18149.219999999998</v>
      </c>
      <c r="H19" s="65">
        <f t="shared" si="1"/>
        <v>118978.22</v>
      </c>
      <c r="I19" s="145">
        <f t="shared" si="2"/>
        <v>100829</v>
      </c>
    </row>
    <row r="20" spans="1:9" ht="13.5" thickBot="1">
      <c r="A20" s="12" t="s">
        <v>104</v>
      </c>
      <c r="B20" s="4" t="s">
        <v>105</v>
      </c>
      <c r="C20" s="22">
        <v>12</v>
      </c>
      <c r="D20" s="228">
        <v>98779</v>
      </c>
      <c r="E20" s="65">
        <v>1100</v>
      </c>
      <c r="F20" s="65"/>
      <c r="G20" s="65">
        <f t="shared" si="0"/>
        <v>17582.22</v>
      </c>
      <c r="H20" s="65">
        <f t="shared" si="1"/>
        <v>115261.22</v>
      </c>
      <c r="I20" s="145">
        <f t="shared" si="2"/>
        <v>97679</v>
      </c>
    </row>
    <row r="21" spans="1:9" ht="13.5" thickBot="1">
      <c r="A21" s="12" t="s">
        <v>104</v>
      </c>
      <c r="B21" s="4" t="s">
        <v>153</v>
      </c>
      <c r="C21" s="22">
        <v>10</v>
      </c>
      <c r="D21" s="228">
        <v>100629</v>
      </c>
      <c r="E21" s="65">
        <v>1100</v>
      </c>
      <c r="F21" s="65"/>
      <c r="G21" s="65">
        <f t="shared" si="0"/>
        <v>17915.219999999998</v>
      </c>
      <c r="H21" s="65">
        <f t="shared" si="1"/>
        <v>117444.22</v>
      </c>
      <c r="I21" s="145">
        <f t="shared" si="2"/>
        <v>99529</v>
      </c>
    </row>
    <row r="22" spans="1:9" ht="13.5" thickBot="1">
      <c r="A22" s="12" t="s">
        <v>104</v>
      </c>
      <c r="B22" s="4" t="s">
        <v>94</v>
      </c>
      <c r="C22" s="22">
        <v>1.9</v>
      </c>
      <c r="D22" s="228">
        <v>103529</v>
      </c>
      <c r="E22" s="65">
        <v>1100</v>
      </c>
      <c r="F22" s="65"/>
      <c r="G22" s="65">
        <f t="shared" si="0"/>
        <v>18437.219999999998</v>
      </c>
      <c r="H22" s="65">
        <f t="shared" si="1"/>
        <v>120866.22</v>
      </c>
      <c r="I22" s="145">
        <f t="shared" si="2"/>
        <v>102429</v>
      </c>
    </row>
    <row r="23" spans="1:9" ht="13.5" thickBot="1">
      <c r="A23" s="12" t="s">
        <v>104</v>
      </c>
      <c r="B23" s="4" t="s">
        <v>81</v>
      </c>
      <c r="C23" s="22">
        <v>3</v>
      </c>
      <c r="D23" s="228">
        <v>98679</v>
      </c>
      <c r="E23" s="65">
        <v>1100</v>
      </c>
      <c r="F23" s="65"/>
      <c r="G23" s="65">
        <f t="shared" si="0"/>
        <v>17564.22</v>
      </c>
      <c r="H23" s="65">
        <f t="shared" si="1"/>
        <v>115143.22</v>
      </c>
      <c r="I23" s="145">
        <f t="shared" si="2"/>
        <v>97579</v>
      </c>
    </row>
    <row r="24" spans="1:9" ht="13.5" thickBot="1">
      <c r="A24" s="12" t="s">
        <v>104</v>
      </c>
      <c r="B24" s="4" t="s">
        <v>90</v>
      </c>
      <c r="C24" s="22">
        <v>8</v>
      </c>
      <c r="D24" s="228">
        <v>102079</v>
      </c>
      <c r="E24" s="65">
        <v>1100</v>
      </c>
      <c r="F24" s="65"/>
      <c r="G24" s="65">
        <f t="shared" si="0"/>
        <v>18176.219999999998</v>
      </c>
      <c r="H24" s="65">
        <f t="shared" si="1"/>
        <v>119155.22</v>
      </c>
      <c r="I24" s="145">
        <f t="shared" si="2"/>
        <v>100979</v>
      </c>
    </row>
    <row r="25" spans="1:9" ht="13.5" thickBot="1">
      <c r="A25" s="12" t="s">
        <v>104</v>
      </c>
      <c r="B25" s="4" t="s">
        <v>103</v>
      </c>
      <c r="C25" s="22"/>
      <c r="D25" s="228">
        <v>101279</v>
      </c>
      <c r="E25" s="65">
        <v>1100</v>
      </c>
      <c r="F25" s="65"/>
      <c r="G25" s="65">
        <f t="shared" si="0"/>
        <v>18032.219999999998</v>
      </c>
      <c r="H25" s="65">
        <f t="shared" si="1"/>
        <v>118211.22</v>
      </c>
      <c r="I25" s="145">
        <f t="shared" si="2"/>
        <v>100179</v>
      </c>
    </row>
    <row r="26" spans="1:9" ht="13.5" thickBot="1">
      <c r="A26" s="12" t="s">
        <v>160</v>
      </c>
      <c r="B26" s="4" t="s">
        <v>161</v>
      </c>
      <c r="C26" s="22">
        <v>40</v>
      </c>
      <c r="D26" s="228">
        <v>100329</v>
      </c>
      <c r="E26" s="65">
        <v>1100</v>
      </c>
      <c r="F26" s="65"/>
      <c r="G26" s="65">
        <f t="shared" si="0"/>
        <v>17861.219999999998</v>
      </c>
      <c r="H26" s="65">
        <f t="shared" si="1"/>
        <v>117090.22</v>
      </c>
      <c r="I26" s="145">
        <f t="shared" si="2"/>
        <v>99229</v>
      </c>
    </row>
    <row r="27" spans="1:9" ht="13.5" thickBot="1">
      <c r="A27" s="12" t="s">
        <v>160</v>
      </c>
      <c r="B27" s="4" t="s">
        <v>159</v>
      </c>
      <c r="C27" s="22">
        <v>8</v>
      </c>
      <c r="D27" s="228">
        <v>98859</v>
      </c>
      <c r="E27" s="65">
        <v>1100</v>
      </c>
      <c r="F27" s="65"/>
      <c r="G27" s="65">
        <f t="shared" si="0"/>
        <v>17596.62</v>
      </c>
      <c r="H27" s="65">
        <f t="shared" si="1"/>
        <v>115355.62</v>
      </c>
      <c r="I27" s="145">
        <f t="shared" si="2"/>
        <v>97759</v>
      </c>
    </row>
    <row r="28" spans="1:9" ht="13.5" thickBot="1">
      <c r="A28" s="12" t="s">
        <v>160</v>
      </c>
      <c r="B28" s="4" t="s">
        <v>162</v>
      </c>
      <c r="C28" s="22">
        <v>65</v>
      </c>
      <c r="D28" s="228">
        <v>100229</v>
      </c>
      <c r="E28" s="65">
        <v>1100</v>
      </c>
      <c r="F28" s="65"/>
      <c r="G28" s="65">
        <f t="shared" si="0"/>
        <v>17843.219999999998</v>
      </c>
      <c r="H28" s="65">
        <f t="shared" si="1"/>
        <v>116972.22</v>
      </c>
      <c r="I28" s="145">
        <f t="shared" si="2"/>
        <v>99129</v>
      </c>
    </row>
    <row r="29" spans="1:9" ht="13.5" thickBot="1">
      <c r="A29" s="12" t="s">
        <v>160</v>
      </c>
      <c r="B29" s="4" t="s">
        <v>163</v>
      </c>
      <c r="C29" s="22">
        <v>55</v>
      </c>
      <c r="D29" s="228">
        <v>100179</v>
      </c>
      <c r="E29" s="65">
        <v>1100</v>
      </c>
      <c r="F29" s="65"/>
      <c r="G29" s="65">
        <f t="shared" si="0"/>
        <v>17834.219999999998</v>
      </c>
      <c r="H29" s="65">
        <f t="shared" si="1"/>
        <v>116913.22</v>
      </c>
      <c r="I29" s="145">
        <f t="shared" si="2"/>
        <v>99079</v>
      </c>
    </row>
    <row r="30" spans="1:9" ht="13.5" thickBot="1">
      <c r="A30" s="12" t="s">
        <v>166</v>
      </c>
      <c r="B30" s="4" t="s">
        <v>165</v>
      </c>
      <c r="C30" s="22">
        <v>3</v>
      </c>
      <c r="D30" s="228">
        <v>99629</v>
      </c>
      <c r="E30" s="65">
        <v>1100</v>
      </c>
      <c r="F30" s="65"/>
      <c r="G30" s="65">
        <f t="shared" si="0"/>
        <v>17735.219999999998</v>
      </c>
      <c r="H30" s="65">
        <f t="shared" si="1"/>
        <v>116264.22</v>
      </c>
      <c r="I30" s="145">
        <f t="shared" si="2"/>
        <v>98529</v>
      </c>
    </row>
    <row r="31" spans="1:9" ht="13.5" thickBot="1">
      <c r="A31" s="159"/>
      <c r="B31" s="135" t="s">
        <v>171</v>
      </c>
      <c r="C31" s="136"/>
      <c r="D31" s="66">
        <v>98979</v>
      </c>
      <c r="E31" s="68">
        <v>1100</v>
      </c>
      <c r="F31" s="68"/>
      <c r="G31" s="68">
        <f>(D31-E31)*18%</f>
        <v>17618.22</v>
      </c>
      <c r="H31" s="68">
        <f>D31-E31+G31</f>
        <v>115497.22</v>
      </c>
      <c r="I31" s="145">
        <f>H31-G31</f>
        <v>97879</v>
      </c>
    </row>
    <row r="32" spans="1:9" ht="13.5" thickBot="1">
      <c r="A32" s="17" t="s">
        <v>97</v>
      </c>
      <c r="B32" s="18" t="s">
        <v>99</v>
      </c>
      <c r="C32" s="23" t="s">
        <v>100</v>
      </c>
      <c r="D32" s="66">
        <v>99479</v>
      </c>
      <c r="E32" s="68">
        <v>1100</v>
      </c>
      <c r="F32" s="68"/>
      <c r="G32" s="68">
        <f t="shared" si="0"/>
        <v>17708.22</v>
      </c>
      <c r="H32" s="68">
        <f t="shared" si="1"/>
        <v>116087.22</v>
      </c>
      <c r="I32" s="145">
        <f t="shared" si="2"/>
        <v>98379</v>
      </c>
    </row>
    <row r="33" spans="2:8" ht="13.5" thickBot="1">
      <c r="B33" s="109"/>
      <c r="D33" s="239"/>
      <c r="E33" s="108"/>
      <c r="F33" s="108"/>
      <c r="G33" s="108"/>
      <c r="H33" s="108"/>
    </row>
    <row r="34" spans="1:9" ht="13.5" thickBot="1">
      <c r="A34" s="186" t="s">
        <v>22</v>
      </c>
      <c r="B34" s="187"/>
      <c r="C34" s="187"/>
      <c r="D34" s="187"/>
      <c r="E34" s="187"/>
      <c r="F34" s="187"/>
      <c r="G34" s="187"/>
      <c r="H34" s="187"/>
      <c r="I34" s="188"/>
    </row>
    <row r="35" spans="1:9" ht="13.5" thickBot="1">
      <c r="A35" s="191" t="s">
        <v>14</v>
      </c>
      <c r="B35" s="192"/>
      <c r="C35" s="149" t="s">
        <v>7</v>
      </c>
      <c r="D35" s="238" t="s">
        <v>0</v>
      </c>
      <c r="E35" s="27" t="s">
        <v>15</v>
      </c>
      <c r="F35" s="157"/>
      <c r="G35" s="98" t="s">
        <v>167</v>
      </c>
      <c r="H35" s="99" t="s">
        <v>1</v>
      </c>
      <c r="I35" s="102" t="s">
        <v>69</v>
      </c>
    </row>
    <row r="36" spans="1:9" ht="13.5" thickBot="1">
      <c r="A36" s="28" t="s">
        <v>6</v>
      </c>
      <c r="B36" s="29" t="s">
        <v>23</v>
      </c>
      <c r="C36" s="30">
        <v>0.9</v>
      </c>
      <c r="D36" s="227">
        <v>88418</v>
      </c>
      <c r="E36" s="71">
        <v>1100</v>
      </c>
      <c r="F36" s="31">
        <v>0</v>
      </c>
      <c r="G36" s="71">
        <f>(D36-E36-F36)*18%</f>
        <v>15717.24</v>
      </c>
      <c r="H36" s="71">
        <f>D36-E36-F36+G36</f>
        <v>103035.24</v>
      </c>
      <c r="I36" s="145">
        <f aca="true" t="shared" si="3" ref="I36:I53">H36-G36</f>
        <v>87318</v>
      </c>
    </row>
    <row r="37" spans="1:9" ht="13.5" thickBot="1">
      <c r="A37" s="127" t="s">
        <v>107</v>
      </c>
      <c r="B37" s="4" t="s">
        <v>106</v>
      </c>
      <c r="C37" s="22">
        <v>1.2</v>
      </c>
      <c r="D37" s="228">
        <v>87588</v>
      </c>
      <c r="E37" s="65">
        <v>1100</v>
      </c>
      <c r="F37" s="31">
        <v>0</v>
      </c>
      <c r="G37" s="71">
        <f aca="true" t="shared" si="4" ref="G37:G53">(D37-E37-F37)*18%</f>
        <v>15567.84</v>
      </c>
      <c r="H37" s="71">
        <f aca="true" t="shared" si="5" ref="H37:H53">D37-E37-F37+G37</f>
        <v>102055.84</v>
      </c>
      <c r="I37" s="145">
        <f t="shared" si="3"/>
        <v>86488</v>
      </c>
    </row>
    <row r="38" spans="1:9" ht="13.5" thickBot="1">
      <c r="A38" s="164" t="s">
        <v>5</v>
      </c>
      <c r="B38" s="4" t="s">
        <v>172</v>
      </c>
      <c r="C38" s="22">
        <v>2.7</v>
      </c>
      <c r="D38" s="228">
        <v>82908</v>
      </c>
      <c r="E38" s="65">
        <v>1100</v>
      </c>
      <c r="F38" s="31">
        <v>0</v>
      </c>
      <c r="G38" s="71">
        <f>(D38-E38-F38)*18%</f>
        <v>14725.439999999999</v>
      </c>
      <c r="H38" s="71">
        <f>D38-E38-F38+G38</f>
        <v>96533.44</v>
      </c>
      <c r="I38" s="145">
        <f>H38-G38</f>
        <v>81808</v>
      </c>
    </row>
    <row r="39" spans="1:9" ht="13.5" thickBot="1">
      <c r="A39" s="127" t="s">
        <v>5</v>
      </c>
      <c r="B39" s="110" t="s">
        <v>11</v>
      </c>
      <c r="C39" s="22">
        <v>8</v>
      </c>
      <c r="D39" s="228">
        <v>82908</v>
      </c>
      <c r="E39" s="65">
        <v>1100</v>
      </c>
      <c r="F39" s="31">
        <v>0</v>
      </c>
      <c r="G39" s="71">
        <f t="shared" si="4"/>
        <v>14725.439999999999</v>
      </c>
      <c r="H39" s="71">
        <f t="shared" si="5"/>
        <v>96533.44</v>
      </c>
      <c r="I39" s="145">
        <f t="shared" si="3"/>
        <v>81808</v>
      </c>
    </row>
    <row r="40" spans="1:9" ht="13.5" thickBot="1">
      <c r="A40" s="111" t="s">
        <v>5</v>
      </c>
      <c r="B40" s="110" t="s">
        <v>108</v>
      </c>
      <c r="C40" s="22">
        <v>8</v>
      </c>
      <c r="D40" s="228">
        <v>84228</v>
      </c>
      <c r="E40" s="65">
        <v>1100</v>
      </c>
      <c r="F40" s="31">
        <v>0</v>
      </c>
      <c r="G40" s="71">
        <f t="shared" si="4"/>
        <v>14963.039999999999</v>
      </c>
      <c r="H40" s="71">
        <f t="shared" si="5"/>
        <v>98091.04</v>
      </c>
      <c r="I40" s="145">
        <f t="shared" si="3"/>
        <v>83128</v>
      </c>
    </row>
    <row r="41" spans="1:9" ht="13.5" thickBot="1">
      <c r="A41" s="111" t="s">
        <v>24</v>
      </c>
      <c r="B41" s="110" t="s">
        <v>89</v>
      </c>
      <c r="C41" s="22">
        <v>18</v>
      </c>
      <c r="D41" s="228">
        <v>83678</v>
      </c>
      <c r="E41" s="65">
        <v>1100</v>
      </c>
      <c r="F41" s="31">
        <v>0</v>
      </c>
      <c r="G41" s="71">
        <f t="shared" si="4"/>
        <v>14864.039999999999</v>
      </c>
      <c r="H41" s="71">
        <f t="shared" si="5"/>
        <v>97442.04</v>
      </c>
      <c r="I41" s="145">
        <f t="shared" si="3"/>
        <v>82578</v>
      </c>
    </row>
    <row r="42" spans="1:9" ht="13.5" thickBot="1">
      <c r="A42" s="111" t="s">
        <v>9</v>
      </c>
      <c r="B42" s="110" t="s">
        <v>8</v>
      </c>
      <c r="C42" s="22">
        <v>1.2</v>
      </c>
      <c r="D42" s="228">
        <v>84358</v>
      </c>
      <c r="E42" s="65">
        <v>1100</v>
      </c>
      <c r="F42" s="31">
        <v>0</v>
      </c>
      <c r="G42" s="71">
        <f t="shared" si="4"/>
        <v>14986.439999999999</v>
      </c>
      <c r="H42" s="71">
        <f t="shared" si="5"/>
        <v>98244.44</v>
      </c>
      <c r="I42" s="145">
        <f t="shared" si="3"/>
        <v>83258</v>
      </c>
    </row>
    <row r="43" spans="1:9" ht="13.5" thickBot="1">
      <c r="A43" s="111" t="s">
        <v>71</v>
      </c>
      <c r="B43" s="110" t="s">
        <v>70</v>
      </c>
      <c r="C43" s="22">
        <v>0.35</v>
      </c>
      <c r="D43" s="228">
        <v>86064</v>
      </c>
      <c r="E43" s="65">
        <v>1100</v>
      </c>
      <c r="F43" s="31">
        <v>0</v>
      </c>
      <c r="G43" s="71">
        <f t="shared" si="4"/>
        <v>15293.519999999999</v>
      </c>
      <c r="H43" s="71">
        <f t="shared" si="5"/>
        <v>100257.52</v>
      </c>
      <c r="I43" s="145">
        <f t="shared" si="3"/>
        <v>84964</v>
      </c>
    </row>
    <row r="44" spans="1:9" ht="13.5" thickBot="1">
      <c r="A44" s="111" t="s">
        <v>10</v>
      </c>
      <c r="B44" s="110" t="s">
        <v>114</v>
      </c>
      <c r="C44" s="22">
        <v>0.28</v>
      </c>
      <c r="D44" s="228">
        <v>84661</v>
      </c>
      <c r="E44" s="65">
        <v>1100</v>
      </c>
      <c r="F44" s="31">
        <v>0</v>
      </c>
      <c r="G44" s="71">
        <f t="shared" si="4"/>
        <v>15040.98</v>
      </c>
      <c r="H44" s="71">
        <f t="shared" si="5"/>
        <v>98601.98</v>
      </c>
      <c r="I44" s="145">
        <f t="shared" si="3"/>
        <v>83561</v>
      </c>
    </row>
    <row r="45" spans="1:9" ht="13.5" thickBot="1">
      <c r="A45" s="111" t="s">
        <v>10</v>
      </c>
      <c r="B45" s="110" t="s">
        <v>112</v>
      </c>
      <c r="C45" s="22">
        <v>0.22</v>
      </c>
      <c r="D45" s="228">
        <v>84661</v>
      </c>
      <c r="E45" s="65">
        <v>1100</v>
      </c>
      <c r="F45" s="31">
        <v>0</v>
      </c>
      <c r="G45" s="71">
        <f t="shared" si="4"/>
        <v>15040.98</v>
      </c>
      <c r="H45" s="71">
        <f t="shared" si="5"/>
        <v>98601.98</v>
      </c>
      <c r="I45" s="145">
        <f t="shared" si="3"/>
        <v>83561</v>
      </c>
    </row>
    <row r="46" spans="1:9" ht="13.5" thickBot="1">
      <c r="A46" s="111" t="s">
        <v>33</v>
      </c>
      <c r="B46" s="110" t="s">
        <v>34</v>
      </c>
      <c r="C46" s="22">
        <v>0.43</v>
      </c>
      <c r="D46" s="228">
        <v>89221</v>
      </c>
      <c r="E46" s="65">
        <v>1100</v>
      </c>
      <c r="F46" s="31">
        <v>0</v>
      </c>
      <c r="G46" s="71">
        <f t="shared" si="4"/>
        <v>15861.779999999999</v>
      </c>
      <c r="H46" s="71">
        <f t="shared" si="5"/>
        <v>103982.78</v>
      </c>
      <c r="I46" s="145">
        <f t="shared" si="3"/>
        <v>88121</v>
      </c>
    </row>
    <row r="47" spans="1:9" ht="13.5" thickBot="1">
      <c r="A47" s="111" t="s">
        <v>33</v>
      </c>
      <c r="B47" s="110" t="s">
        <v>93</v>
      </c>
      <c r="C47" s="22">
        <v>0.22</v>
      </c>
      <c r="D47" s="228">
        <v>90321</v>
      </c>
      <c r="E47" s="65">
        <v>1100</v>
      </c>
      <c r="F47" s="31">
        <v>0</v>
      </c>
      <c r="G47" s="71">
        <f t="shared" si="4"/>
        <v>16059.779999999999</v>
      </c>
      <c r="H47" s="71">
        <f t="shared" si="5"/>
        <v>105280.78</v>
      </c>
      <c r="I47" s="145">
        <f t="shared" si="3"/>
        <v>89221</v>
      </c>
    </row>
    <row r="48" spans="1:9" ht="13.5" thickBot="1">
      <c r="A48" s="12" t="s">
        <v>33</v>
      </c>
      <c r="B48" s="4" t="s">
        <v>91</v>
      </c>
      <c r="C48" s="22"/>
      <c r="D48" s="228">
        <v>86541</v>
      </c>
      <c r="E48" s="65">
        <v>1100</v>
      </c>
      <c r="F48" s="31">
        <v>0</v>
      </c>
      <c r="G48" s="71">
        <f t="shared" si="4"/>
        <v>15379.38</v>
      </c>
      <c r="H48" s="71">
        <f t="shared" si="5"/>
        <v>100820.38</v>
      </c>
      <c r="I48" s="145">
        <f t="shared" si="3"/>
        <v>85441</v>
      </c>
    </row>
    <row r="49" spans="1:9" ht="13.5" thickBot="1">
      <c r="A49" s="12" t="s">
        <v>33</v>
      </c>
      <c r="B49" s="4" t="s">
        <v>111</v>
      </c>
      <c r="C49" s="22"/>
      <c r="D49" s="228">
        <v>87061</v>
      </c>
      <c r="E49" s="65">
        <v>1100</v>
      </c>
      <c r="F49" s="31">
        <v>0</v>
      </c>
      <c r="G49" s="71">
        <f t="shared" si="4"/>
        <v>15472.98</v>
      </c>
      <c r="H49" s="71">
        <f t="shared" si="5"/>
        <v>101433.98</v>
      </c>
      <c r="I49" s="145">
        <f t="shared" si="3"/>
        <v>85961</v>
      </c>
    </row>
    <row r="50" spans="1:9" ht="13.5" thickBot="1">
      <c r="A50" s="111" t="s">
        <v>2</v>
      </c>
      <c r="B50" s="110" t="s">
        <v>3</v>
      </c>
      <c r="C50" s="22" t="s">
        <v>27</v>
      </c>
      <c r="D50" s="228">
        <v>80388</v>
      </c>
      <c r="E50" s="65">
        <v>0</v>
      </c>
      <c r="F50" s="31">
        <v>0</v>
      </c>
      <c r="G50" s="71">
        <f t="shared" si="4"/>
        <v>14469.84</v>
      </c>
      <c r="H50" s="71">
        <f t="shared" si="5"/>
        <v>94857.84</v>
      </c>
      <c r="I50" s="145">
        <f t="shared" si="3"/>
        <v>80388</v>
      </c>
    </row>
    <row r="51" spans="1:9" ht="13.5" thickBot="1">
      <c r="A51" s="111" t="s">
        <v>2</v>
      </c>
      <c r="B51" s="110" t="s">
        <v>4</v>
      </c>
      <c r="C51" s="22" t="s">
        <v>27</v>
      </c>
      <c r="D51" s="228">
        <v>69724</v>
      </c>
      <c r="E51" s="65">
        <v>0</v>
      </c>
      <c r="F51" s="31">
        <v>0</v>
      </c>
      <c r="G51" s="71">
        <f t="shared" si="4"/>
        <v>12550.32</v>
      </c>
      <c r="H51" s="71">
        <f t="shared" si="5"/>
        <v>82274.32</v>
      </c>
      <c r="I51" s="145">
        <f t="shared" si="3"/>
        <v>69724</v>
      </c>
    </row>
    <row r="52" spans="1:9" ht="13.5" thickBot="1">
      <c r="A52" s="12" t="s">
        <v>2</v>
      </c>
      <c r="B52" s="4" t="s">
        <v>13</v>
      </c>
      <c r="C52" s="22" t="s">
        <v>27</v>
      </c>
      <c r="D52" s="228">
        <v>79898</v>
      </c>
      <c r="E52" s="65">
        <v>0</v>
      </c>
      <c r="F52" s="31">
        <v>0</v>
      </c>
      <c r="G52" s="71">
        <f t="shared" si="4"/>
        <v>14381.64</v>
      </c>
      <c r="H52" s="71">
        <f t="shared" si="5"/>
        <v>94279.64</v>
      </c>
      <c r="I52" s="145">
        <f t="shared" si="3"/>
        <v>79898</v>
      </c>
    </row>
    <row r="53" spans="1:9" ht="13.5" thickBot="1">
      <c r="A53" s="112" t="s">
        <v>2</v>
      </c>
      <c r="B53" s="113" t="s">
        <v>28</v>
      </c>
      <c r="C53" s="23" t="s">
        <v>27</v>
      </c>
      <c r="D53" s="66">
        <v>79531</v>
      </c>
      <c r="E53" s="68">
        <v>0</v>
      </c>
      <c r="F53" s="31">
        <v>0</v>
      </c>
      <c r="G53" s="71">
        <f t="shared" si="4"/>
        <v>14315.58</v>
      </c>
      <c r="H53" s="71">
        <f t="shared" si="5"/>
        <v>93846.58</v>
      </c>
      <c r="I53" s="145">
        <f t="shared" si="3"/>
        <v>79531</v>
      </c>
    </row>
    <row r="54" spans="2:8" ht="15" customHeight="1" thickBot="1">
      <c r="B54" s="109"/>
      <c r="D54" s="239"/>
      <c r="E54" s="108"/>
      <c r="F54" s="108"/>
      <c r="G54" s="108"/>
      <c r="H54" s="108"/>
    </row>
    <row r="55" spans="1:9" ht="13.5" thickBot="1">
      <c r="A55" s="186" t="s">
        <v>25</v>
      </c>
      <c r="B55" s="187"/>
      <c r="C55" s="187"/>
      <c r="D55" s="187"/>
      <c r="E55" s="187"/>
      <c r="F55" s="187"/>
      <c r="G55" s="187"/>
      <c r="H55" s="187"/>
      <c r="I55" s="188"/>
    </row>
    <row r="56" spans="1:9" ht="13.5" thickBot="1">
      <c r="A56" s="189" t="s">
        <v>14</v>
      </c>
      <c r="B56" s="190"/>
      <c r="C56" s="144" t="s">
        <v>7</v>
      </c>
      <c r="D56" s="238" t="s">
        <v>0</v>
      </c>
      <c r="E56" s="27" t="s">
        <v>15</v>
      </c>
      <c r="F56" s="157"/>
      <c r="G56" s="98" t="s">
        <v>167</v>
      </c>
      <c r="H56" s="99" t="s">
        <v>1</v>
      </c>
      <c r="I56" s="102" t="s">
        <v>69</v>
      </c>
    </row>
    <row r="57" spans="1:9" ht="13.5" thickBot="1">
      <c r="A57" s="73" t="s">
        <v>30</v>
      </c>
      <c r="B57" s="74" t="s">
        <v>80</v>
      </c>
      <c r="C57" s="30">
        <v>0.92</v>
      </c>
      <c r="D57" s="231">
        <v>80271</v>
      </c>
      <c r="E57" s="71">
        <v>1100</v>
      </c>
      <c r="F57" s="31">
        <v>0</v>
      </c>
      <c r="G57" s="71">
        <f aca="true" t="shared" si="6" ref="G57:G66">(D57-E57-F57)*18%</f>
        <v>14250.779999999999</v>
      </c>
      <c r="H57" s="71">
        <f aca="true" t="shared" si="7" ref="H57:H66">D57-E57-F57+G57</f>
        <v>93421.78</v>
      </c>
      <c r="I57" s="145">
        <f aca="true" t="shared" si="8" ref="I57:I66">H57-G57</f>
        <v>79171</v>
      </c>
    </row>
    <row r="58" spans="1:9" ht="13.5" thickBot="1">
      <c r="A58" s="20" t="s">
        <v>173</v>
      </c>
      <c r="B58" s="15" t="s">
        <v>170</v>
      </c>
      <c r="C58" s="22">
        <v>1.1</v>
      </c>
      <c r="D58" s="128">
        <v>79471</v>
      </c>
      <c r="E58" s="65">
        <v>1100</v>
      </c>
      <c r="F58" s="31">
        <v>0</v>
      </c>
      <c r="G58" s="71">
        <f t="shared" si="6"/>
        <v>14106.779999999999</v>
      </c>
      <c r="H58" s="71">
        <f t="shared" si="7"/>
        <v>92477.78</v>
      </c>
      <c r="I58" s="145">
        <f>H58-G58</f>
        <v>78371</v>
      </c>
    </row>
    <row r="59" spans="1:9" ht="13.5" thickBot="1">
      <c r="A59" s="20" t="s">
        <v>30</v>
      </c>
      <c r="B59" s="15" t="s">
        <v>120</v>
      </c>
      <c r="C59" s="22">
        <v>2</v>
      </c>
      <c r="D59" s="128">
        <v>80271</v>
      </c>
      <c r="E59" s="65">
        <v>1100</v>
      </c>
      <c r="F59" s="31">
        <v>0</v>
      </c>
      <c r="G59" s="71">
        <f t="shared" si="6"/>
        <v>14250.779999999999</v>
      </c>
      <c r="H59" s="71">
        <f t="shared" si="7"/>
        <v>93421.78</v>
      </c>
      <c r="I59" s="145">
        <f t="shared" si="8"/>
        <v>79171</v>
      </c>
    </row>
    <row r="60" spans="1:9" ht="13.5" thickBot="1">
      <c r="A60" s="20" t="s">
        <v>30</v>
      </c>
      <c r="B60" s="15" t="s">
        <v>169</v>
      </c>
      <c r="C60" s="22">
        <v>3</v>
      </c>
      <c r="D60" s="128">
        <v>82771</v>
      </c>
      <c r="E60" s="65">
        <v>1100</v>
      </c>
      <c r="F60" s="31">
        <v>0</v>
      </c>
      <c r="G60" s="71">
        <f t="shared" si="6"/>
        <v>14700.779999999999</v>
      </c>
      <c r="H60" s="71">
        <f t="shared" si="7"/>
        <v>96371.78</v>
      </c>
      <c r="I60" s="145">
        <f t="shared" si="8"/>
        <v>81671</v>
      </c>
    </row>
    <row r="61" spans="1:9" ht="13.5" thickBot="1">
      <c r="A61" s="20" t="s">
        <v>74</v>
      </c>
      <c r="B61" s="15" t="s">
        <v>12</v>
      </c>
      <c r="C61" s="22">
        <v>4.2</v>
      </c>
      <c r="D61" s="128">
        <v>88358</v>
      </c>
      <c r="E61" s="65">
        <v>1100</v>
      </c>
      <c r="F61" s="31">
        <v>0</v>
      </c>
      <c r="G61" s="71">
        <f t="shared" si="6"/>
        <v>15706.439999999999</v>
      </c>
      <c r="H61" s="71">
        <f t="shared" si="7"/>
        <v>102964.44</v>
      </c>
      <c r="I61" s="145">
        <f t="shared" si="8"/>
        <v>87258</v>
      </c>
    </row>
    <row r="62" spans="1:9" ht="13.5" thickBot="1">
      <c r="A62" s="20" t="s">
        <v>36</v>
      </c>
      <c r="B62" s="15" t="s">
        <v>35</v>
      </c>
      <c r="C62" s="22">
        <v>6.5</v>
      </c>
      <c r="D62" s="128">
        <v>86048</v>
      </c>
      <c r="E62" s="65">
        <v>1100</v>
      </c>
      <c r="F62" s="31">
        <v>0</v>
      </c>
      <c r="G62" s="71">
        <f t="shared" si="6"/>
        <v>15290.64</v>
      </c>
      <c r="H62" s="71">
        <f t="shared" si="7"/>
        <v>100238.64</v>
      </c>
      <c r="I62" s="145">
        <f t="shared" si="8"/>
        <v>84948</v>
      </c>
    </row>
    <row r="63" spans="1:9" ht="13.5" thickBot="1">
      <c r="A63" s="20" t="s">
        <v>73</v>
      </c>
      <c r="B63" s="15" t="s">
        <v>72</v>
      </c>
      <c r="C63" s="22">
        <v>50</v>
      </c>
      <c r="D63" s="128">
        <v>87718</v>
      </c>
      <c r="E63" s="65">
        <v>1100</v>
      </c>
      <c r="F63" s="31">
        <v>0</v>
      </c>
      <c r="G63" s="71">
        <f t="shared" si="6"/>
        <v>15591.24</v>
      </c>
      <c r="H63" s="71">
        <f t="shared" si="7"/>
        <v>102209.24</v>
      </c>
      <c r="I63" s="145">
        <f t="shared" si="8"/>
        <v>86618</v>
      </c>
    </row>
    <row r="64" spans="1:9" ht="13.5" thickBot="1">
      <c r="A64" s="20" t="s">
        <v>2</v>
      </c>
      <c r="B64" s="15" t="s">
        <v>29</v>
      </c>
      <c r="C64" s="22" t="s">
        <v>27</v>
      </c>
      <c r="D64" s="128">
        <v>77228</v>
      </c>
      <c r="E64" s="65">
        <v>0</v>
      </c>
      <c r="F64" s="31">
        <v>0</v>
      </c>
      <c r="G64" s="71">
        <f t="shared" si="6"/>
        <v>13901.039999999999</v>
      </c>
      <c r="H64" s="71">
        <f t="shared" si="7"/>
        <v>91129.04</v>
      </c>
      <c r="I64" s="145">
        <f t="shared" si="8"/>
        <v>77228</v>
      </c>
    </row>
    <row r="65" spans="1:9" ht="13.5" thickBot="1">
      <c r="A65" s="20" t="s">
        <v>2</v>
      </c>
      <c r="B65" s="15" t="s">
        <v>31</v>
      </c>
      <c r="C65" s="22" t="s">
        <v>27</v>
      </c>
      <c r="D65" s="128">
        <v>77118</v>
      </c>
      <c r="E65" s="65">
        <v>0</v>
      </c>
      <c r="F65" s="31">
        <v>0</v>
      </c>
      <c r="G65" s="71">
        <f t="shared" si="6"/>
        <v>13881.24</v>
      </c>
      <c r="H65" s="71">
        <f t="shared" si="7"/>
        <v>90999.24</v>
      </c>
      <c r="I65" s="145">
        <f t="shared" si="8"/>
        <v>77118</v>
      </c>
    </row>
    <row r="66" spans="1:9" ht="12.75">
      <c r="A66" s="20" t="s">
        <v>2</v>
      </c>
      <c r="B66" s="15" t="s">
        <v>32</v>
      </c>
      <c r="C66" s="22" t="s">
        <v>27</v>
      </c>
      <c r="D66" s="128">
        <v>73391</v>
      </c>
      <c r="E66" s="65">
        <v>0</v>
      </c>
      <c r="F66" s="31">
        <v>0</v>
      </c>
      <c r="G66" s="71">
        <f t="shared" si="6"/>
        <v>13210.38</v>
      </c>
      <c r="H66" s="71">
        <f t="shared" si="7"/>
        <v>86601.38</v>
      </c>
      <c r="I66" s="145">
        <f t="shared" si="8"/>
        <v>73391</v>
      </c>
    </row>
    <row r="67" spans="1:9" ht="13.5" thickBot="1">
      <c r="A67" s="146"/>
      <c r="B67" s="147"/>
      <c r="C67" s="147"/>
      <c r="D67" s="240"/>
      <c r="E67" s="147"/>
      <c r="F67" s="147"/>
      <c r="G67" s="147"/>
      <c r="H67" s="147"/>
      <c r="I67" s="148"/>
    </row>
    <row r="68" spans="1:9" s="86" customFormat="1" ht="16.5">
      <c r="A68" s="46" t="s">
        <v>75</v>
      </c>
      <c r="B68" s="105"/>
      <c r="C68" s="105"/>
      <c r="D68" s="241"/>
      <c r="E68" s="105"/>
      <c r="F68" s="105"/>
      <c r="G68" s="105"/>
      <c r="H68" s="105"/>
      <c r="I68" s="105"/>
    </row>
    <row r="69" ht="12.75">
      <c r="I69" s="86"/>
    </row>
    <row r="70" spans="1:8" ht="12.75">
      <c r="A70" s="86"/>
      <c r="B70" s="78"/>
      <c r="C70" s="78"/>
      <c r="D70" s="97"/>
      <c r="E70" s="78"/>
      <c r="F70" s="78"/>
      <c r="G70" s="78"/>
      <c r="H70" s="78"/>
    </row>
    <row r="71" spans="1:8" ht="12.75">
      <c r="A71" s="114"/>
      <c r="B71" s="114"/>
      <c r="C71" s="114"/>
      <c r="D71" s="242"/>
      <c r="E71" s="114"/>
      <c r="F71" s="114"/>
      <c r="G71" s="114"/>
      <c r="H71" s="114"/>
    </row>
    <row r="72" spans="1:8" ht="12.75">
      <c r="A72" s="185"/>
      <c r="B72" s="185"/>
      <c r="C72" s="85"/>
      <c r="D72" s="165"/>
      <c r="E72" s="85"/>
      <c r="F72" s="85"/>
      <c r="G72" s="85"/>
      <c r="H72" s="85"/>
    </row>
    <row r="73" spans="1:8" ht="12.75">
      <c r="A73" s="57"/>
      <c r="B73" s="83"/>
      <c r="C73" s="44"/>
      <c r="D73" s="235"/>
      <c r="E73" s="76"/>
      <c r="F73" s="76"/>
      <c r="G73" s="115"/>
      <c r="H73" s="115"/>
    </row>
    <row r="74" spans="1:8" ht="12.75">
      <c r="A74" s="57"/>
      <c r="B74" s="83"/>
      <c r="C74" s="44"/>
      <c r="D74" s="235"/>
      <c r="E74" s="76"/>
      <c r="F74" s="76"/>
      <c r="G74" s="115"/>
      <c r="H74" s="115"/>
    </row>
    <row r="75" spans="1:8" ht="12.75">
      <c r="A75" s="114"/>
      <c r="B75" s="114"/>
      <c r="C75" s="114"/>
      <c r="D75" s="242"/>
      <c r="E75" s="114"/>
      <c r="F75" s="114"/>
      <c r="G75" s="114"/>
      <c r="H75" s="114"/>
    </row>
  </sheetData>
  <sheetProtection/>
  <mergeCells count="13">
    <mergeCell ref="A1:H1"/>
    <mergeCell ref="A35:B35"/>
    <mergeCell ref="A55:I55"/>
    <mergeCell ref="A34:I34"/>
    <mergeCell ref="A8:I8"/>
    <mergeCell ref="A9:I9"/>
    <mergeCell ref="A72:B72"/>
    <mergeCell ref="A3:H3"/>
    <mergeCell ref="A4:H4"/>
    <mergeCell ref="A5:H5"/>
    <mergeCell ref="A6:H6"/>
    <mergeCell ref="A10:B10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219" t="s">
        <v>181</v>
      </c>
      <c r="B1" s="220"/>
      <c r="C1" s="221"/>
    </row>
    <row r="2" spans="1:3" ht="12.75">
      <c r="A2" s="125" t="s">
        <v>37</v>
      </c>
      <c r="B2" s="126"/>
      <c r="C2" s="126"/>
    </row>
    <row r="3" spans="1:3" ht="12.75">
      <c r="A3" s="61" t="s">
        <v>38</v>
      </c>
      <c r="B3" s="61"/>
      <c r="C3" s="61"/>
    </row>
    <row r="4" spans="1:3" ht="12.75">
      <c r="A4" s="61" t="s">
        <v>39</v>
      </c>
      <c r="B4" s="61"/>
      <c r="C4" s="61"/>
    </row>
    <row r="5" spans="1:3" ht="12.75">
      <c r="A5" s="61" t="s">
        <v>40</v>
      </c>
      <c r="B5" s="61"/>
      <c r="C5" s="61"/>
    </row>
    <row r="6" spans="1:3" ht="12.75">
      <c r="A6" s="62" t="s">
        <v>41</v>
      </c>
      <c r="B6" s="61"/>
      <c r="C6" s="61"/>
    </row>
    <row r="7" spans="1:3" ht="12.75">
      <c r="A7" s="61" t="s">
        <v>42</v>
      </c>
      <c r="B7" s="61"/>
      <c r="C7" s="61"/>
    </row>
    <row r="8" spans="1:3" ht="12.75">
      <c r="A8" s="61" t="s">
        <v>154</v>
      </c>
      <c r="B8" s="61"/>
      <c r="C8" s="61"/>
    </row>
    <row r="9" spans="1:3" ht="12.75">
      <c r="A9" s="60" t="s">
        <v>43</v>
      </c>
      <c r="B9" s="61"/>
      <c r="C9" s="61"/>
    </row>
    <row r="10" spans="1:3" ht="12.75">
      <c r="A10" s="61" t="s">
        <v>157</v>
      </c>
      <c r="B10" s="61"/>
      <c r="C10" s="61"/>
    </row>
    <row r="11" spans="1:3" ht="12.75">
      <c r="A11" s="61" t="s">
        <v>44</v>
      </c>
      <c r="B11" s="61"/>
      <c r="C11" s="61"/>
    </row>
    <row r="12" spans="1:3" ht="12.75">
      <c r="A12" s="61" t="s">
        <v>45</v>
      </c>
      <c r="B12" s="61"/>
      <c r="C12" s="61"/>
    </row>
    <row r="13" spans="1:3" ht="12.75">
      <c r="A13" s="61" t="s">
        <v>46</v>
      </c>
      <c r="B13" s="61"/>
      <c r="C13" s="61"/>
    </row>
    <row r="14" spans="1:3" ht="12.75">
      <c r="A14" s="61" t="s">
        <v>47</v>
      </c>
      <c r="B14" s="61"/>
      <c r="C14" s="61"/>
    </row>
    <row r="15" spans="1:3" ht="12.75">
      <c r="A15" s="61" t="s">
        <v>158</v>
      </c>
      <c r="B15" s="61"/>
      <c r="C15" s="61"/>
    </row>
    <row r="16" spans="1:3" ht="12.75">
      <c r="A16" s="62" t="s">
        <v>48</v>
      </c>
      <c r="B16" s="61"/>
      <c r="C16" s="61"/>
    </row>
    <row r="17" spans="1:3" ht="12.75">
      <c r="A17" s="61" t="s">
        <v>115</v>
      </c>
      <c r="B17" s="61"/>
      <c r="C17" s="61"/>
    </row>
    <row r="18" spans="1:3" ht="12.75">
      <c r="A18" s="61"/>
      <c r="B18" s="61"/>
      <c r="C18" s="61"/>
    </row>
    <row r="19" spans="1:3" ht="12.75">
      <c r="A19" s="60" t="s">
        <v>49</v>
      </c>
      <c r="B19" s="61"/>
      <c r="C19" s="61"/>
    </row>
    <row r="20" spans="1:3" ht="12.75">
      <c r="A20" s="61" t="s">
        <v>50</v>
      </c>
      <c r="B20" s="61"/>
      <c r="C20" s="61"/>
    </row>
    <row r="21" spans="1:3" ht="12.75">
      <c r="A21" s="62" t="s">
        <v>51</v>
      </c>
      <c r="B21" s="61"/>
      <c r="C21" s="61"/>
    </row>
    <row r="22" spans="1:3" ht="12.75">
      <c r="A22" s="61" t="s">
        <v>52</v>
      </c>
      <c r="B22" s="61"/>
      <c r="C22" s="61"/>
    </row>
    <row r="23" spans="1:3" ht="12.75">
      <c r="A23" s="61" t="s">
        <v>177</v>
      </c>
      <c r="B23" s="61"/>
      <c r="C23" s="61"/>
    </row>
    <row r="24" spans="1:3" ht="12.75">
      <c r="A24" s="61" t="s">
        <v>53</v>
      </c>
      <c r="B24" s="61"/>
      <c r="C24" s="61"/>
    </row>
    <row r="25" spans="1:3" ht="12.75">
      <c r="A25" s="61"/>
      <c r="B25" s="61"/>
      <c r="C25" s="61"/>
    </row>
    <row r="26" spans="1:3" ht="12.75">
      <c r="A26" s="60" t="s">
        <v>54</v>
      </c>
      <c r="B26" s="61"/>
      <c r="C26" s="61"/>
    </row>
    <row r="27" spans="1:3" ht="12.75">
      <c r="A27" s="61" t="s">
        <v>176</v>
      </c>
      <c r="B27" s="61"/>
      <c r="C27" s="61"/>
    </row>
    <row r="28" spans="1:3" ht="12.75">
      <c r="A28" s="61" t="s">
        <v>174</v>
      </c>
      <c r="B28" s="61"/>
      <c r="C28" s="61"/>
    </row>
    <row r="29" spans="1:3" ht="12.75">
      <c r="A29" s="61" t="s">
        <v>175</v>
      </c>
      <c r="B29" s="61"/>
      <c r="C29" s="61"/>
    </row>
    <row r="30" spans="1:3" ht="12.75">
      <c r="A30" s="60" t="s">
        <v>55</v>
      </c>
      <c r="B30" s="61"/>
      <c r="C30" s="61"/>
    </row>
    <row r="31" spans="1:3" ht="12.75">
      <c r="A31" s="61" t="s">
        <v>56</v>
      </c>
      <c r="B31" s="61"/>
      <c r="C31" s="61"/>
    </row>
    <row r="32" spans="1:3" ht="12.75">
      <c r="A32" s="61" t="s">
        <v>57</v>
      </c>
      <c r="B32" s="61"/>
      <c r="C32" s="61"/>
    </row>
    <row r="33" spans="1:3" ht="12.75">
      <c r="A33" s="62" t="s">
        <v>58</v>
      </c>
      <c r="B33" s="61"/>
      <c r="C33" s="61"/>
    </row>
    <row r="34" spans="1:3" ht="12.75">
      <c r="A34" s="61"/>
      <c r="B34" s="61"/>
      <c r="C34" s="61"/>
    </row>
    <row r="35" spans="1:3" ht="12.75">
      <c r="A35" s="61" t="s">
        <v>59</v>
      </c>
      <c r="B35" s="61"/>
      <c r="C35" s="61"/>
    </row>
    <row r="36" spans="1:3" ht="12.75">
      <c r="A36" s="60" t="s">
        <v>60</v>
      </c>
      <c r="B36" s="61"/>
      <c r="C36" s="61"/>
    </row>
    <row r="37" spans="1:3" ht="12.75">
      <c r="A37" s="61" t="s">
        <v>116</v>
      </c>
      <c r="B37" s="61"/>
      <c r="C37" s="61"/>
    </row>
    <row r="38" spans="1:3" ht="12.75">
      <c r="A38" s="61"/>
      <c r="B38" s="61"/>
      <c r="C38" s="61"/>
    </row>
    <row r="39" spans="1:3" ht="12.75">
      <c r="A39" s="61" t="s">
        <v>61</v>
      </c>
      <c r="B39" s="61"/>
      <c r="C39" s="61"/>
    </row>
    <row r="40" spans="1:3" ht="12.75">
      <c r="A40" s="61"/>
      <c r="B40" s="61"/>
      <c r="C40" s="61"/>
    </row>
    <row r="41" spans="1:3" ht="12.75">
      <c r="A41" s="61" t="s">
        <v>62</v>
      </c>
      <c r="B41" s="61"/>
      <c r="C41" s="61"/>
    </row>
    <row r="42" spans="1:3" ht="12.75">
      <c r="A42" s="61" t="s">
        <v>63</v>
      </c>
      <c r="B42" s="61"/>
      <c r="C42" s="61"/>
    </row>
    <row r="43" spans="1:3" ht="12.75">
      <c r="A43" s="63" t="s">
        <v>64</v>
      </c>
      <c r="B43" s="64"/>
      <c r="C43" s="61"/>
    </row>
    <row r="44" spans="1:3" ht="12.75">
      <c r="A44" s="61" t="s">
        <v>65</v>
      </c>
      <c r="B44" s="61"/>
      <c r="C44" s="61"/>
    </row>
    <row r="45" spans="1:3" ht="12.75">
      <c r="A45" s="61" t="s">
        <v>66</v>
      </c>
      <c r="B45" s="61"/>
      <c r="C45" s="61"/>
    </row>
    <row r="46" spans="1:3" ht="12.75">
      <c r="A46" s="61" t="s">
        <v>67</v>
      </c>
      <c r="B46" s="61"/>
      <c r="C46" s="61"/>
    </row>
    <row r="47" spans="1:3" ht="12.75">
      <c r="A47" s="61" t="s">
        <v>68</v>
      </c>
      <c r="B47" s="61"/>
      <c r="C47" s="61"/>
    </row>
    <row r="48" spans="1:3" ht="12.75">
      <c r="A48" s="61" t="s">
        <v>117</v>
      </c>
      <c r="B48" s="61"/>
      <c r="C48" s="61"/>
    </row>
    <row r="49" ht="12.75">
      <c r="A49" s="63" t="s">
        <v>109</v>
      </c>
    </row>
    <row r="50" ht="12.75">
      <c r="A50" s="63" t="s">
        <v>118</v>
      </c>
    </row>
    <row r="51" ht="12.75">
      <c r="A51" s="75" t="s">
        <v>110</v>
      </c>
    </row>
    <row r="52" ht="12.75">
      <c r="A52" s="63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2019-05-03T13:28:50Z</dcterms:modified>
  <cp:category/>
  <cp:version/>
  <cp:contentType/>
  <cp:contentStatus/>
</cp:coreProperties>
</file>