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763" activeTab="0"/>
  </bookViews>
  <sheets>
    <sheet name="DAMAN" sheetId="1" r:id="rId1"/>
    <sheet name="EX-DAMAN DEPOT" sheetId="2" r:id="rId2"/>
    <sheet name="VAPI RSC" sheetId="3" r:id="rId3"/>
    <sheet name="SILVASSA" sheetId="4" r:id="rId4"/>
    <sheet name="BOISAR" sheetId="5" r:id="rId5"/>
    <sheet name="SOLAN" sheetId="6" r:id="rId6"/>
    <sheet name="NASHIK RSC" sheetId="7" r:id="rId7"/>
    <sheet name="EX-VASAI DEPOT" sheetId="8" r:id="rId8"/>
    <sheet name="T&amp;C" sheetId="9" r:id="rId9"/>
  </sheets>
  <definedNames>
    <definedName name="_xlnm.Print_Area" localSheetId="4">'BOISAR'!$A$1:$M$68</definedName>
    <definedName name="_xlnm.Print_Area" localSheetId="0">'DAMAN'!$A$1:$M$68</definedName>
    <definedName name="_xlnm.Print_Area" localSheetId="6">'NASHIK RSC'!$A$1:$H$90</definedName>
    <definedName name="_xlnm.Print_Area" localSheetId="3">'SILVASSA'!$A$1:$L$66</definedName>
    <definedName name="_xlnm.Print_Area" localSheetId="5">'SOLAN'!$A$1:$M$70</definedName>
  </definedNames>
  <calcPr fullCalcOnLoad="1"/>
</workbook>
</file>

<file path=xl/sharedStrings.xml><?xml version="1.0" encoding="utf-8"?>
<sst xmlns="http://schemas.openxmlformats.org/spreadsheetml/2006/main" count="1256" uniqueCount="188">
  <si>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</si>
  <si>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</si>
  <si>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</si>
  <si>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</si>
  <si>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</si>
  <si>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</si>
  <si>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</si>
  <si>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</si>
  <si>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</si>
  <si>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</si>
  <si>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</si>
  <si>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</si>
  <si>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</si>
  <si>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</si>
  <si>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</si>
  <si>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</si>
  <si>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</si>
  <si>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</si>
  <si>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</si>
  <si>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</si>
  <si>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</si>
  <si>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</si>
  <si>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</si>
  <si>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</si>
  <si>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</si>
  <si>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</si>
  <si>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</si>
  <si>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</si>
  <si>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</si>
  <si>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</si>
  <si>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</si>
  <si>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</si>
  <si>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</si>
  <si>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</si>
  <si>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</si>
  <si>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</si>
  <si>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</si>
  <si>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</si>
  <si>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</si>
  <si>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</si>
  <si>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</si>
  <si>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</si>
  <si>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</si>
  <si>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</si>
  <si>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</si>
  <si>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</si>
  <si>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</si>
  <si>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</si>
  <si>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</si>
  <si>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</si>
  <si>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</si>
  <si>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</si>
  <si>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</si>
  <si>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</si>
  <si>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</si>
  <si>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</si>
  <si>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</si>
  <si>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</si>
  <si>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</si>
  <si>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</si>
  <si>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</si>
  <si>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</si>
  <si>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</si>
  <si>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</si>
  <si>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</si>
  <si>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</si>
  <si>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</si>
  <si>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</si>
  <si>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</si>
  <si>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</si>
  <si>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</si>
  <si>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</si>
  <si>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</si>
  <si>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</si>
  <si>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</si>
  <si>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</si>
  <si>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</si>
  <si>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</si>
  <si>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</si>
  <si>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</si>
  <si>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</si>
  <si>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</si>
  <si>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</si>
  <si>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</si>
  <si>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</si>
  <si>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</si>
  <si>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</si>
  <si>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</si>
  <si>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</si>
  <si>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</si>
  <si>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</si>
  <si>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</si>
  <si>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</si>
  <si>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</si>
  <si>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</si>
  <si>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</si>
  <si>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</si>
  <si>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</si>
  <si>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</si>
  <si>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</si>
  <si>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</si>
  <si>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</si>
  <si>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</si>
  <si>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</si>
  <si>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</si>
  <si>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</si>
  <si>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</si>
  <si>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</si>
  <si>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</si>
  <si>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</si>
  <si>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</si>
  <si>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</si>
  <si>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</si>
  <si>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</si>
  <si>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</si>
  <si>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</si>
  <si>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</si>
  <si>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</si>
  <si>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</si>
  <si>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</si>
  <si>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</si>
  <si>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</si>
  <si>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</si>
  <si>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</si>
  <si>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</si>
  <si>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</si>
  <si>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</si>
  <si>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</si>
  <si>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</si>
  <si>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</si>
  <si>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</si>
  <si>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</si>
  <si>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</si>
  <si>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</si>
  <si>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</si>
  <si>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</si>
  <si>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</si>
  <si>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</si>
  <si>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</si>
  <si>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</si>
  <si>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</si>
  <si>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</si>
  <si>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</si>
  <si>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</si>
  <si>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</si>
  <si>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</si>
  <si>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</si>
  <si>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</si>
  <si>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</si>
  <si>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</si>
  <si>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</si>
  <si>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</si>
  <si>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</si>
  <si>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</si>
  <si>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</si>
  <si>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</si>
  <si>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</si>
  <si>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</si>
  <si>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</si>
  <si>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</si>
  <si>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</si>
  <si>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</si>
  <si>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</si>
  <si>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</si>
  <si>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</si>
  <si>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</si>
  <si>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</si>
  <si>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</si>
  <si>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</si>
  <si>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</si>
  <si>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</si>
  <si>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</si>
  <si>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</si>
  <si>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</si>
  <si>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</si>
  <si>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</si>
  <si>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</si>
  <si>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</si>
  <si>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</si>
  <si>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W.E.F.01-07-2019</t>
  </si>
  <si>
    <t>PRICE LIST INDIAN OIL CORPORATION LTD. DOPW DAMAN DEPOT  W.E.F 01-07-2019</t>
  </si>
  <si>
    <t>PRICE LIST INDIAN OIL CORPORATION LTD. EX. PANIPAT WORKS - SILVASSA W.E.F. 01-07-2019</t>
  </si>
  <si>
    <t>PRICE LIST INDIAN OIL CORPORATION LTD. EX. PANIPAT WORKS - BOISAR W.E.F.01-07-2019</t>
  </si>
  <si>
    <t>PRICE LIST INDIAN OIL CORPORATION LTD. EX. PANIPAT WO0RKS - SOLAN   W.E.F.01-07-2019</t>
  </si>
  <si>
    <t>PRICE LIST INDIAN OIL CORPORATION LTD. RSC NASIK DEPOT  W.E.F.01-07-2019</t>
  </si>
  <si>
    <t>PRICE LIST INDIAN OIL CORPORATION LTD. EX. CS VASAI DEPOT  W.E.F 01-07-2019</t>
  </si>
  <si>
    <t>PRICE LIST INDIAN OIL CORPORATION LTD. RSC VAPI DEPOT  W.E.F.01-07-2019</t>
  </si>
  <si>
    <t>Terms &amp; Conditons 01-07-2019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</si>
</sst>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4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190" fontId="0" fillId="0" borderId="17" xfId="0" applyNumberFormat="1" applyFont="1" applyBorder="1" applyAlignment="1">
      <alignment/>
    </xf>
    <xf numFmtId="0" fontId="21" fillId="0" borderId="24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8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190" fontId="0" fillId="0" borderId="30" xfId="0" applyNumberFormat="1" applyFont="1" applyBorder="1" applyAlignment="1">
      <alignment/>
    </xf>
    <xf numFmtId="0" fontId="26" fillId="0" borderId="27" xfId="0" applyFont="1" applyBorder="1" applyAlignment="1">
      <alignment horizontal="center"/>
    </xf>
    <xf numFmtId="190" fontId="0" fillId="0" borderId="14" xfId="0" applyNumberFormat="1" applyBorder="1" applyAlignment="1">
      <alignment/>
    </xf>
    <xf numFmtId="0" fontId="24" fillId="0" borderId="29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0" fillId="0" borderId="31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center"/>
    </xf>
    <xf numFmtId="0" fontId="0" fillId="0" borderId="33" xfId="0" applyFont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90" fontId="45" fillId="0" borderId="10" xfId="0" applyNumberFormat="1" applyFont="1" applyBorder="1" applyAlignment="1">
      <alignment/>
    </xf>
    <xf numFmtId="190" fontId="45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0" fontId="0" fillId="0" borderId="17" xfId="0" applyNumberFormat="1" applyFill="1" applyBorder="1" applyAlignment="1">
      <alignment/>
    </xf>
    <xf numFmtId="190" fontId="0" fillId="0" borderId="3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/>
    </xf>
    <xf numFmtId="190" fontId="0" fillId="0" borderId="17" xfId="0" applyNumberFormat="1" applyFill="1" applyBorder="1" applyAlignment="1">
      <alignment horizontal="center"/>
    </xf>
    <xf numFmtId="190" fontId="0" fillId="0" borderId="30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190" fontId="0" fillId="0" borderId="17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9" xfId="0" applyNumberFormat="1" applyFill="1" applyBorder="1" applyAlignment="1">
      <alignment/>
    </xf>
    <xf numFmtId="190" fontId="0" fillId="0" borderId="29" xfId="0" applyNumberFormat="1" applyFill="1" applyBorder="1" applyAlignment="1">
      <alignment horizontal="center"/>
    </xf>
    <xf numFmtId="190" fontId="0" fillId="0" borderId="19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90" fontId="45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D73" sqref="D73"/>
    </sheetView>
  </sheetViews>
  <sheetFormatPr defaultColWidth="9.140625" defaultRowHeight="12.75"/>
  <cols>
    <col min="1" max="1" width="11.140625" style="142" bestFit="1" customWidth="1"/>
    <col min="2" max="2" width="19.28125" style="142" customWidth="1"/>
    <col min="3" max="3" width="6.28125" style="142" bestFit="1" customWidth="1"/>
    <col min="4" max="4" width="10.57421875" style="142" customWidth="1"/>
    <col min="5" max="6" width="11.00390625" style="142" customWidth="1"/>
    <col min="7" max="7" width="9.57421875" style="142" customWidth="1"/>
    <col min="8" max="8" width="8.57421875" style="142" bestFit="1" customWidth="1"/>
    <col min="9" max="9" width="9.57421875" style="142" bestFit="1" customWidth="1"/>
    <col min="10" max="10" width="18.00390625" style="142" customWidth="1"/>
    <col min="11" max="11" width="35.421875" style="142" bestFit="1" customWidth="1"/>
    <col min="12" max="12" width="16.28125" style="142" hidden="1" customWidth="1"/>
    <col min="13" max="13" width="4.421875" style="142" bestFit="1" customWidth="1"/>
    <col min="14" max="16384" width="9.140625" style="142" customWidth="1"/>
  </cols>
  <sheetData>
    <row r="1" spans="1:13" ht="23.25">
      <c r="A1" s="246" t="s">
        <v>87</v>
      </c>
      <c r="B1" s="247"/>
      <c r="C1" s="247"/>
      <c r="D1" s="247"/>
      <c r="E1" s="247"/>
      <c r="F1" s="247"/>
      <c r="G1" s="247"/>
      <c r="H1" s="247"/>
      <c r="I1" s="247"/>
      <c r="J1" s="247"/>
      <c r="K1" s="169"/>
      <c r="L1" s="169"/>
      <c r="M1" s="169"/>
    </row>
    <row r="2" spans="1:13" ht="16.5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72"/>
      <c r="M2" s="172"/>
    </row>
    <row r="3" spans="1:13" ht="15">
      <c r="A3" s="173"/>
      <c r="B3" s="243" t="s">
        <v>83</v>
      </c>
      <c r="C3" s="243"/>
      <c r="D3" s="243"/>
      <c r="E3" s="243"/>
      <c r="F3" s="243"/>
      <c r="G3" s="243"/>
      <c r="H3" s="243"/>
      <c r="I3" s="243"/>
      <c r="J3" s="243"/>
      <c r="K3" s="172"/>
      <c r="L3" s="172"/>
      <c r="M3" s="172"/>
    </row>
    <row r="4" spans="1:13" ht="15">
      <c r="A4" s="173"/>
      <c r="B4" s="243" t="s">
        <v>84</v>
      </c>
      <c r="C4" s="243"/>
      <c r="D4" s="243"/>
      <c r="E4" s="243"/>
      <c r="F4" s="243"/>
      <c r="G4" s="243"/>
      <c r="H4" s="243"/>
      <c r="I4" s="243"/>
      <c r="J4" s="243"/>
      <c r="K4" s="172"/>
      <c r="L4" s="172"/>
      <c r="M4" s="172"/>
    </row>
    <row r="5" spans="1:13" ht="15">
      <c r="A5" s="173"/>
      <c r="B5" s="243" t="s">
        <v>85</v>
      </c>
      <c r="C5" s="243"/>
      <c r="D5" s="243"/>
      <c r="E5" s="243"/>
      <c r="F5" s="243"/>
      <c r="G5" s="243"/>
      <c r="H5" s="243"/>
      <c r="I5" s="243"/>
      <c r="J5" s="243"/>
      <c r="K5" s="172"/>
      <c r="L5" s="172"/>
      <c r="M5" s="172"/>
    </row>
    <row r="6" spans="1:13" ht="18.75" thickBot="1">
      <c r="A6" s="244" t="s">
        <v>86</v>
      </c>
      <c r="B6" s="245"/>
      <c r="C6" s="245"/>
      <c r="D6" s="245"/>
      <c r="E6" s="245"/>
      <c r="F6" s="245"/>
      <c r="G6" s="245"/>
      <c r="H6" s="245"/>
      <c r="I6" s="245"/>
      <c r="J6" s="245"/>
      <c r="K6" s="174"/>
      <c r="L6" s="174"/>
      <c r="M6" s="174"/>
    </row>
    <row r="7" spans="1:13" ht="13.5" thickBot="1">
      <c r="A7" s="175"/>
      <c r="B7" s="169"/>
      <c r="C7" s="169"/>
      <c r="D7" s="169"/>
      <c r="E7" s="169"/>
      <c r="F7" s="169"/>
      <c r="G7" s="169"/>
      <c r="H7" s="169"/>
      <c r="I7" s="169"/>
      <c r="J7" s="176"/>
      <c r="K7" s="175"/>
      <c r="L7" s="169"/>
      <c r="M7" s="176"/>
    </row>
    <row r="8" spans="1:13" ht="13.5" thickBot="1">
      <c r="A8" s="184"/>
      <c r="B8" s="172"/>
      <c r="C8" s="172"/>
      <c r="D8" s="172"/>
      <c r="E8" s="172"/>
      <c r="F8" s="172"/>
      <c r="G8" s="172"/>
      <c r="H8" s="172"/>
      <c r="I8" s="172"/>
      <c r="J8" s="185"/>
      <c r="K8" s="175"/>
      <c r="L8" s="169"/>
      <c r="M8" s="176"/>
    </row>
    <row r="9" spans="1:13" ht="16.5" customHeight="1" thickBot="1">
      <c r="A9" s="237" t="s">
        <v>179</v>
      </c>
      <c r="B9" s="238"/>
      <c r="C9" s="238"/>
      <c r="D9" s="238"/>
      <c r="E9" s="238"/>
      <c r="F9" s="238"/>
      <c r="G9" s="238"/>
      <c r="H9" s="238"/>
      <c r="I9" s="238"/>
      <c r="J9" s="239"/>
      <c r="K9" s="231" t="s">
        <v>121</v>
      </c>
      <c r="L9" s="232"/>
      <c r="M9" s="233"/>
    </row>
    <row r="10" spans="1:13" ht="16.5" customHeight="1" thickBot="1">
      <c r="A10" s="237" t="s">
        <v>26</v>
      </c>
      <c r="B10" s="238"/>
      <c r="C10" s="238"/>
      <c r="D10" s="238"/>
      <c r="E10" s="238"/>
      <c r="F10" s="238"/>
      <c r="G10" s="238"/>
      <c r="H10" s="238"/>
      <c r="I10" s="238"/>
      <c r="J10" s="239"/>
      <c r="K10" s="234"/>
      <c r="L10" s="235"/>
      <c r="M10" s="236"/>
    </row>
    <row r="11" spans="1:13" ht="17.25" thickBot="1">
      <c r="A11" s="248" t="s">
        <v>14</v>
      </c>
      <c r="B11" s="249"/>
      <c r="C11" s="126" t="s">
        <v>7</v>
      </c>
      <c r="D11" s="126" t="s">
        <v>0</v>
      </c>
      <c r="E11" s="126" t="s">
        <v>15</v>
      </c>
      <c r="F11" s="126"/>
      <c r="G11" s="162" t="s">
        <v>16</v>
      </c>
      <c r="H11" s="126" t="s">
        <v>167</v>
      </c>
      <c r="I11" s="126" t="s">
        <v>1</v>
      </c>
      <c r="J11" s="75" t="s">
        <v>69</v>
      </c>
      <c r="K11" s="23" t="s">
        <v>122</v>
      </c>
      <c r="L11" s="24"/>
      <c r="M11" s="155">
        <v>300</v>
      </c>
    </row>
    <row r="12" spans="1:13" ht="17.25" thickBot="1">
      <c r="A12" s="152" t="s">
        <v>155</v>
      </c>
      <c r="B12" s="108" t="s">
        <v>102</v>
      </c>
      <c r="C12" s="109">
        <v>11</v>
      </c>
      <c r="D12" s="102">
        <v>87477</v>
      </c>
      <c r="E12" s="110">
        <v>1100</v>
      </c>
      <c r="F12" s="110"/>
      <c r="G12" s="110">
        <v>1521.32</v>
      </c>
      <c r="H12" s="110">
        <f>(D12-E12+G12)*18%</f>
        <v>15821.697600000001</v>
      </c>
      <c r="I12" s="153">
        <f>D12-E12+G12+H12</f>
        <v>103720.0176</v>
      </c>
      <c r="J12" s="154">
        <f>I12-H12</f>
        <v>87898.32</v>
      </c>
      <c r="K12" s="25" t="s">
        <v>123</v>
      </c>
      <c r="L12" s="25"/>
      <c r="M12" s="157">
        <v>400</v>
      </c>
    </row>
    <row r="13" spans="1:13" ht="17.25" thickBot="1">
      <c r="A13" s="156" t="s">
        <v>155</v>
      </c>
      <c r="B13" s="113" t="s">
        <v>98</v>
      </c>
      <c r="C13" s="114" t="s">
        <v>101</v>
      </c>
      <c r="D13" s="103">
        <v>86677</v>
      </c>
      <c r="E13" s="110">
        <v>1100</v>
      </c>
      <c r="F13" s="110"/>
      <c r="G13" s="110">
        <v>1521.32</v>
      </c>
      <c r="H13" s="110">
        <f aca="true" t="shared" si="0" ref="H13:H33">(D13-E13+G13)*18%</f>
        <v>15677.697600000001</v>
      </c>
      <c r="I13" s="153">
        <f aca="true" t="shared" si="1" ref="I13:I33">D13-E13+G13+H13</f>
        <v>102776.0176</v>
      </c>
      <c r="J13" s="154">
        <f aca="true" t="shared" si="2" ref="J13:J33">I13-H13</f>
        <v>87098.32</v>
      </c>
      <c r="K13" s="25" t="s">
        <v>124</v>
      </c>
      <c r="L13" s="25"/>
      <c r="M13" s="157">
        <v>500</v>
      </c>
    </row>
    <row r="14" spans="1:13" ht="17.25" thickBot="1">
      <c r="A14" s="156" t="s">
        <v>155</v>
      </c>
      <c r="B14" s="113" t="s">
        <v>20</v>
      </c>
      <c r="C14" s="114">
        <v>6</v>
      </c>
      <c r="D14" s="103">
        <v>87627</v>
      </c>
      <c r="E14" s="110">
        <v>1100</v>
      </c>
      <c r="F14" s="110"/>
      <c r="G14" s="110">
        <v>1521.32</v>
      </c>
      <c r="H14" s="110">
        <f t="shared" si="0"/>
        <v>15848.697600000001</v>
      </c>
      <c r="I14" s="153">
        <f t="shared" si="1"/>
        <v>103897.0176</v>
      </c>
      <c r="J14" s="154">
        <f t="shared" si="2"/>
        <v>88048.32</v>
      </c>
      <c r="K14" s="25" t="s">
        <v>125</v>
      </c>
      <c r="L14" s="25"/>
      <c r="M14" s="157">
        <v>600</v>
      </c>
    </row>
    <row r="15" spans="1:13" ht="17.25" thickBot="1">
      <c r="A15" s="156" t="s">
        <v>155</v>
      </c>
      <c r="B15" s="113" t="s">
        <v>21</v>
      </c>
      <c r="C15" s="114">
        <v>3</v>
      </c>
      <c r="D15" s="103">
        <v>87827</v>
      </c>
      <c r="E15" s="110">
        <v>1100</v>
      </c>
      <c r="F15" s="110"/>
      <c r="G15" s="110">
        <v>1521.32</v>
      </c>
      <c r="H15" s="110">
        <f t="shared" si="0"/>
        <v>15884.697600000001</v>
      </c>
      <c r="I15" s="153">
        <f t="shared" si="1"/>
        <v>104133.0176</v>
      </c>
      <c r="J15" s="154">
        <f t="shared" si="2"/>
        <v>88248.32</v>
      </c>
      <c r="K15" s="25" t="s">
        <v>126</v>
      </c>
      <c r="L15" s="25"/>
      <c r="M15" s="157">
        <v>700</v>
      </c>
    </row>
    <row r="16" spans="1:13" ht="17.25" thickBot="1">
      <c r="A16" s="156" t="s">
        <v>155</v>
      </c>
      <c r="B16" s="113" t="s">
        <v>164</v>
      </c>
      <c r="C16" s="114">
        <v>3.4</v>
      </c>
      <c r="D16" s="103">
        <v>90307</v>
      </c>
      <c r="E16" s="110">
        <v>1100</v>
      </c>
      <c r="F16" s="110"/>
      <c r="G16" s="110">
        <v>1521.32</v>
      </c>
      <c r="H16" s="110">
        <f t="shared" si="0"/>
        <v>16331.097600000001</v>
      </c>
      <c r="I16" s="153">
        <f t="shared" si="1"/>
        <v>107059.41760000002</v>
      </c>
      <c r="J16" s="154">
        <f t="shared" si="2"/>
        <v>90728.32</v>
      </c>
      <c r="K16" s="25" t="s">
        <v>127</v>
      </c>
      <c r="L16" s="25"/>
      <c r="M16" s="157">
        <v>800</v>
      </c>
    </row>
    <row r="17" spans="1:13" ht="17.25" thickBot="1">
      <c r="A17" s="156" t="s">
        <v>6</v>
      </c>
      <c r="B17" s="113" t="s">
        <v>17</v>
      </c>
      <c r="C17" s="114">
        <v>3</v>
      </c>
      <c r="D17" s="103">
        <v>88627</v>
      </c>
      <c r="E17" s="110">
        <v>1100</v>
      </c>
      <c r="F17" s="110"/>
      <c r="G17" s="110">
        <v>1521.32</v>
      </c>
      <c r="H17" s="110">
        <f t="shared" si="0"/>
        <v>16028.697600000001</v>
      </c>
      <c r="I17" s="153">
        <f t="shared" si="1"/>
        <v>105077.0176</v>
      </c>
      <c r="J17" s="154">
        <f t="shared" si="2"/>
        <v>89048.32</v>
      </c>
      <c r="K17" s="31" t="s">
        <v>128</v>
      </c>
      <c r="L17" s="31"/>
      <c r="M17" s="159">
        <v>900</v>
      </c>
    </row>
    <row r="18" spans="1:10" ht="13.5" thickBot="1">
      <c r="A18" s="156" t="s">
        <v>18</v>
      </c>
      <c r="B18" s="113" t="s">
        <v>19</v>
      </c>
      <c r="C18" s="114">
        <v>11</v>
      </c>
      <c r="D18" s="103">
        <v>89327</v>
      </c>
      <c r="E18" s="110">
        <v>1100</v>
      </c>
      <c r="F18" s="110"/>
      <c r="G18" s="110">
        <v>1521.32</v>
      </c>
      <c r="H18" s="110">
        <f t="shared" si="0"/>
        <v>16154.697600000001</v>
      </c>
      <c r="I18" s="153">
        <f t="shared" si="1"/>
        <v>105903.0176</v>
      </c>
      <c r="J18" s="154">
        <f t="shared" si="2"/>
        <v>89748.32</v>
      </c>
    </row>
    <row r="19" spans="1:13" ht="17.25" thickBot="1">
      <c r="A19" s="156" t="s">
        <v>156</v>
      </c>
      <c r="B19" s="113" t="s">
        <v>79</v>
      </c>
      <c r="C19" s="114">
        <v>12</v>
      </c>
      <c r="D19" s="103">
        <v>94377</v>
      </c>
      <c r="E19" s="110">
        <v>1100</v>
      </c>
      <c r="F19" s="110"/>
      <c r="G19" s="110">
        <v>1521.32</v>
      </c>
      <c r="H19" s="110">
        <f t="shared" si="0"/>
        <v>17063.6976</v>
      </c>
      <c r="I19" s="153">
        <f t="shared" si="1"/>
        <v>111862.0176</v>
      </c>
      <c r="J19" s="154">
        <f t="shared" si="2"/>
        <v>94798.32</v>
      </c>
      <c r="K19" s="27"/>
      <c r="L19" s="27"/>
      <c r="M19" s="177"/>
    </row>
    <row r="20" spans="1:13" ht="17.25" thickBot="1">
      <c r="A20" s="156" t="s">
        <v>95</v>
      </c>
      <c r="B20" s="113" t="s">
        <v>94</v>
      </c>
      <c r="C20" s="114">
        <v>1.9</v>
      </c>
      <c r="D20" s="103">
        <v>95277</v>
      </c>
      <c r="E20" s="110">
        <v>1100</v>
      </c>
      <c r="F20" s="110"/>
      <c r="G20" s="110">
        <v>1521.32</v>
      </c>
      <c r="H20" s="110">
        <f t="shared" si="0"/>
        <v>17225.6976</v>
      </c>
      <c r="I20" s="153">
        <f t="shared" si="1"/>
        <v>112924.0176</v>
      </c>
      <c r="J20" s="154">
        <f t="shared" si="2"/>
        <v>95698.32</v>
      </c>
      <c r="K20" s="27"/>
      <c r="L20" s="27"/>
      <c r="M20" s="177"/>
    </row>
    <row r="21" spans="1:13" ht="17.25" thickBot="1">
      <c r="A21" s="156" t="s">
        <v>156</v>
      </c>
      <c r="B21" s="113" t="s">
        <v>96</v>
      </c>
      <c r="C21" s="114"/>
      <c r="D21" s="103">
        <v>93577</v>
      </c>
      <c r="E21" s="110">
        <v>1100</v>
      </c>
      <c r="F21" s="110"/>
      <c r="G21" s="110">
        <v>1521.32</v>
      </c>
      <c r="H21" s="110">
        <f t="shared" si="0"/>
        <v>16919.6976</v>
      </c>
      <c r="I21" s="153">
        <f t="shared" si="1"/>
        <v>110918.0176</v>
      </c>
      <c r="J21" s="154">
        <f t="shared" si="2"/>
        <v>93998.32</v>
      </c>
      <c r="K21" s="27"/>
      <c r="L21" s="27"/>
      <c r="M21" s="177"/>
    </row>
    <row r="22" spans="1:13" ht="17.25" thickBot="1">
      <c r="A22" s="156" t="s">
        <v>104</v>
      </c>
      <c r="B22" s="113" t="s">
        <v>105</v>
      </c>
      <c r="C22" s="114">
        <v>12</v>
      </c>
      <c r="D22" s="103">
        <v>90627</v>
      </c>
      <c r="E22" s="110">
        <v>1100</v>
      </c>
      <c r="F22" s="110"/>
      <c r="G22" s="110">
        <v>1521.32</v>
      </c>
      <c r="H22" s="110">
        <f t="shared" si="0"/>
        <v>16388.6976</v>
      </c>
      <c r="I22" s="153">
        <f t="shared" si="1"/>
        <v>107437.0176</v>
      </c>
      <c r="J22" s="154">
        <f t="shared" si="2"/>
        <v>91048.32</v>
      </c>
      <c r="K22" s="27"/>
      <c r="L22" s="27"/>
      <c r="M22" s="177"/>
    </row>
    <row r="23" spans="1:13" ht="17.25" thickBot="1">
      <c r="A23" s="156" t="s">
        <v>104</v>
      </c>
      <c r="B23" s="113" t="s">
        <v>153</v>
      </c>
      <c r="C23" s="114">
        <v>10</v>
      </c>
      <c r="D23" s="103">
        <v>92477</v>
      </c>
      <c r="E23" s="110">
        <v>1100</v>
      </c>
      <c r="F23" s="110"/>
      <c r="G23" s="110">
        <v>1521.32</v>
      </c>
      <c r="H23" s="110">
        <f t="shared" si="0"/>
        <v>16721.6976</v>
      </c>
      <c r="I23" s="153">
        <f t="shared" si="1"/>
        <v>109620.0176</v>
      </c>
      <c r="J23" s="154">
        <f t="shared" si="2"/>
        <v>92898.32</v>
      </c>
      <c r="K23" s="27"/>
      <c r="L23" s="27"/>
      <c r="M23" s="177"/>
    </row>
    <row r="24" spans="1:13" ht="17.25" thickBot="1">
      <c r="A24" s="156" t="s">
        <v>104</v>
      </c>
      <c r="B24" s="113" t="s">
        <v>81</v>
      </c>
      <c r="C24" s="114">
        <v>3</v>
      </c>
      <c r="D24" s="103">
        <v>90577</v>
      </c>
      <c r="E24" s="110">
        <v>1100</v>
      </c>
      <c r="F24" s="110"/>
      <c r="G24" s="110">
        <v>1521.32</v>
      </c>
      <c r="H24" s="110">
        <f t="shared" si="0"/>
        <v>16379.697600000001</v>
      </c>
      <c r="I24" s="153">
        <f t="shared" si="1"/>
        <v>107378.0176</v>
      </c>
      <c r="J24" s="154">
        <f t="shared" si="2"/>
        <v>90998.32</v>
      </c>
      <c r="K24" s="27"/>
      <c r="L24" s="27"/>
      <c r="M24" s="177"/>
    </row>
    <row r="25" spans="1:13" ht="17.25" thickBot="1">
      <c r="A25" s="156" t="s">
        <v>104</v>
      </c>
      <c r="B25" s="113" t="s">
        <v>90</v>
      </c>
      <c r="C25" s="114">
        <v>8</v>
      </c>
      <c r="D25" s="103">
        <v>93927</v>
      </c>
      <c r="E25" s="110">
        <v>1100</v>
      </c>
      <c r="F25" s="110"/>
      <c r="G25" s="110">
        <v>1521.32</v>
      </c>
      <c r="H25" s="110">
        <f t="shared" si="0"/>
        <v>16982.6976</v>
      </c>
      <c r="I25" s="153">
        <f t="shared" si="1"/>
        <v>111331.0176</v>
      </c>
      <c r="J25" s="154">
        <f t="shared" si="2"/>
        <v>94348.32</v>
      </c>
      <c r="K25" s="27"/>
      <c r="L25" s="27"/>
      <c r="M25" s="177"/>
    </row>
    <row r="26" spans="1:13" ht="17.25" thickBot="1">
      <c r="A26" s="156" t="s">
        <v>104</v>
      </c>
      <c r="B26" s="113" t="s">
        <v>103</v>
      </c>
      <c r="C26" s="114"/>
      <c r="D26" s="103">
        <v>93127</v>
      </c>
      <c r="E26" s="110">
        <v>1100</v>
      </c>
      <c r="F26" s="110"/>
      <c r="G26" s="110">
        <v>1521.32</v>
      </c>
      <c r="H26" s="110">
        <f t="shared" si="0"/>
        <v>16838.6976</v>
      </c>
      <c r="I26" s="153">
        <f t="shared" si="1"/>
        <v>110387.0176</v>
      </c>
      <c r="J26" s="154">
        <f t="shared" si="2"/>
        <v>93548.32</v>
      </c>
      <c r="K26" s="27"/>
      <c r="L26" s="27"/>
      <c r="M26" s="177"/>
    </row>
    <row r="27" spans="1:13" ht="17.25" thickBot="1">
      <c r="A27" s="156" t="s">
        <v>160</v>
      </c>
      <c r="B27" s="113" t="s">
        <v>161</v>
      </c>
      <c r="C27" s="114">
        <v>40</v>
      </c>
      <c r="D27" s="103">
        <v>92027</v>
      </c>
      <c r="E27" s="110">
        <v>1100</v>
      </c>
      <c r="F27" s="110"/>
      <c r="G27" s="110">
        <v>1521.32</v>
      </c>
      <c r="H27" s="110">
        <f t="shared" si="0"/>
        <v>16640.6976</v>
      </c>
      <c r="I27" s="153">
        <f t="shared" si="1"/>
        <v>109089.0176</v>
      </c>
      <c r="J27" s="154">
        <f t="shared" si="2"/>
        <v>92448.32</v>
      </c>
      <c r="K27" s="27"/>
      <c r="L27" s="27"/>
      <c r="M27" s="177"/>
    </row>
    <row r="28" spans="1:13" ht="17.25" thickBot="1">
      <c r="A28" s="156" t="s">
        <v>160</v>
      </c>
      <c r="B28" s="113" t="s">
        <v>159</v>
      </c>
      <c r="C28" s="114">
        <v>8</v>
      </c>
      <c r="D28" s="103">
        <v>90607</v>
      </c>
      <c r="E28" s="110">
        <v>1100</v>
      </c>
      <c r="F28" s="110"/>
      <c r="G28" s="110">
        <v>1521.32</v>
      </c>
      <c r="H28" s="110">
        <f t="shared" si="0"/>
        <v>16385.0976</v>
      </c>
      <c r="I28" s="153">
        <f t="shared" si="1"/>
        <v>107413.41760000002</v>
      </c>
      <c r="J28" s="154">
        <f t="shared" si="2"/>
        <v>91028.32</v>
      </c>
      <c r="K28" s="27"/>
      <c r="L28" s="27"/>
      <c r="M28" s="177"/>
    </row>
    <row r="29" spans="1:13" ht="17.25" thickBot="1">
      <c r="A29" s="156" t="s">
        <v>160</v>
      </c>
      <c r="B29" s="113" t="s">
        <v>162</v>
      </c>
      <c r="C29" s="114">
        <v>65</v>
      </c>
      <c r="D29" s="103">
        <v>91977</v>
      </c>
      <c r="E29" s="110">
        <v>1100</v>
      </c>
      <c r="F29" s="110"/>
      <c r="G29" s="110">
        <v>1521.32</v>
      </c>
      <c r="H29" s="110">
        <f t="shared" si="0"/>
        <v>16631.6976</v>
      </c>
      <c r="I29" s="153">
        <f t="shared" si="1"/>
        <v>109030.0176</v>
      </c>
      <c r="J29" s="154">
        <f t="shared" si="2"/>
        <v>92398.32</v>
      </c>
      <c r="K29" s="27"/>
      <c r="L29" s="27"/>
      <c r="M29" s="177"/>
    </row>
    <row r="30" spans="1:13" ht="17.25" thickBot="1">
      <c r="A30" s="156" t="s">
        <v>160</v>
      </c>
      <c r="B30" s="113" t="s">
        <v>163</v>
      </c>
      <c r="C30" s="114">
        <v>55</v>
      </c>
      <c r="D30" s="103">
        <v>92077</v>
      </c>
      <c r="E30" s="110">
        <v>1100</v>
      </c>
      <c r="F30" s="110"/>
      <c r="G30" s="110">
        <v>1521.32</v>
      </c>
      <c r="H30" s="110">
        <f t="shared" si="0"/>
        <v>16649.6976</v>
      </c>
      <c r="I30" s="153">
        <f t="shared" si="1"/>
        <v>109148.0176</v>
      </c>
      <c r="J30" s="154">
        <f t="shared" si="2"/>
        <v>92498.32</v>
      </c>
      <c r="K30" s="27"/>
      <c r="L30" s="27"/>
      <c r="M30" s="177"/>
    </row>
    <row r="31" spans="1:13" ht="17.25" thickBot="1">
      <c r="A31" s="178" t="s">
        <v>166</v>
      </c>
      <c r="B31" s="179" t="s">
        <v>165</v>
      </c>
      <c r="C31" s="180">
        <v>3</v>
      </c>
      <c r="D31" s="103">
        <v>91327</v>
      </c>
      <c r="E31" s="110">
        <v>1100</v>
      </c>
      <c r="F31" s="110"/>
      <c r="G31" s="110">
        <v>1521.32</v>
      </c>
      <c r="H31" s="110">
        <f t="shared" si="0"/>
        <v>16514.6976</v>
      </c>
      <c r="I31" s="153">
        <f t="shared" si="1"/>
        <v>108263.0176</v>
      </c>
      <c r="J31" s="154">
        <f t="shared" si="2"/>
        <v>91748.32</v>
      </c>
      <c r="K31" s="27"/>
      <c r="L31" s="27"/>
      <c r="M31" s="177"/>
    </row>
    <row r="32" spans="1:13" ht="17.25" thickBot="1">
      <c r="A32" s="178"/>
      <c r="B32" s="179" t="s">
        <v>171</v>
      </c>
      <c r="C32" s="180"/>
      <c r="D32" s="105">
        <v>91977</v>
      </c>
      <c r="E32" s="110">
        <v>1100</v>
      </c>
      <c r="F32" s="110"/>
      <c r="G32" s="110">
        <v>1521.32</v>
      </c>
      <c r="H32" s="110">
        <f>(D32-E32+G32)*18%</f>
        <v>16631.6976</v>
      </c>
      <c r="I32" s="153">
        <f>D32-E32+G32+H32</f>
        <v>109030.0176</v>
      </c>
      <c r="J32" s="154">
        <f>I32-H32</f>
        <v>92398.32</v>
      </c>
      <c r="K32" s="27"/>
      <c r="L32" s="27"/>
      <c r="M32" s="177"/>
    </row>
    <row r="33" spans="1:10" ht="13.5" thickBot="1">
      <c r="A33" s="181" t="s">
        <v>97</v>
      </c>
      <c r="B33" s="182" t="s">
        <v>99</v>
      </c>
      <c r="C33" s="119" t="s">
        <v>100</v>
      </c>
      <c r="D33" s="105">
        <v>91977</v>
      </c>
      <c r="E33" s="217">
        <v>1100</v>
      </c>
      <c r="F33" s="217"/>
      <c r="G33" s="110">
        <v>1521.32</v>
      </c>
      <c r="H33" s="217">
        <f t="shared" si="0"/>
        <v>16631.6976</v>
      </c>
      <c r="I33" s="218">
        <f t="shared" si="1"/>
        <v>109030.0176</v>
      </c>
      <c r="J33" s="219">
        <f t="shared" si="2"/>
        <v>92398.32</v>
      </c>
    </row>
    <row r="34" spans="2:9" ht="13.5" thickBot="1">
      <c r="B34" s="143"/>
      <c r="D34" s="144"/>
      <c r="E34" s="144"/>
      <c r="F34" s="144"/>
      <c r="G34" s="144"/>
      <c r="H34" s="144"/>
      <c r="I34" s="220"/>
    </row>
    <row r="35" spans="1:13" ht="13.5" customHeight="1" thickBot="1">
      <c r="A35" s="237" t="s">
        <v>22</v>
      </c>
      <c r="B35" s="238"/>
      <c r="C35" s="238"/>
      <c r="D35" s="238"/>
      <c r="E35" s="238"/>
      <c r="F35" s="238"/>
      <c r="G35" s="238"/>
      <c r="H35" s="238"/>
      <c r="I35" s="238"/>
      <c r="J35" s="239"/>
      <c r="K35" s="231" t="s">
        <v>129</v>
      </c>
      <c r="L35" s="232"/>
      <c r="M35" s="233"/>
    </row>
    <row r="36" spans="1:13" ht="13.5" customHeight="1" thickBot="1">
      <c r="A36" s="240" t="s">
        <v>14</v>
      </c>
      <c r="B36" s="241"/>
      <c r="C36" s="183" t="s">
        <v>7</v>
      </c>
      <c r="D36" s="126" t="s">
        <v>0</v>
      </c>
      <c r="E36" s="126" t="s">
        <v>15</v>
      </c>
      <c r="F36" s="126"/>
      <c r="G36" s="162" t="s">
        <v>16</v>
      </c>
      <c r="H36" s="126" t="s">
        <v>167</v>
      </c>
      <c r="I36" s="126" t="s">
        <v>1</v>
      </c>
      <c r="J36" s="75" t="s">
        <v>69</v>
      </c>
      <c r="K36" s="235"/>
      <c r="L36" s="235"/>
      <c r="M36" s="236"/>
    </row>
    <row r="37" spans="1:13" ht="13.5" customHeight="1" thickBot="1">
      <c r="A37" s="152" t="s">
        <v>6</v>
      </c>
      <c r="B37" s="108" t="s">
        <v>23</v>
      </c>
      <c r="C37" s="109">
        <v>0.9</v>
      </c>
      <c r="D37" s="102">
        <v>79909</v>
      </c>
      <c r="E37" s="110">
        <v>1100</v>
      </c>
      <c r="F37" s="110">
        <v>0</v>
      </c>
      <c r="G37" s="110">
        <v>1521.32</v>
      </c>
      <c r="H37" s="110">
        <f aca="true" t="shared" si="3" ref="H37:H54">(D37-E37-F37+G37)*18%</f>
        <v>14459.457600000002</v>
      </c>
      <c r="I37" s="153">
        <f aca="true" t="shared" si="4" ref="I37:I54">D37-E37-F37+G37+H37</f>
        <v>94789.7776</v>
      </c>
      <c r="J37" s="154">
        <f>I37-H37</f>
        <v>80330.32</v>
      </c>
      <c r="K37" s="24" t="s">
        <v>130</v>
      </c>
      <c r="L37" s="24"/>
      <c r="M37" s="155">
        <v>300</v>
      </c>
    </row>
    <row r="38" spans="1:13" s="158" customFormat="1" ht="13.5" customHeight="1" thickBot="1">
      <c r="A38" s="156" t="s">
        <v>107</v>
      </c>
      <c r="B38" s="113" t="s">
        <v>106</v>
      </c>
      <c r="C38" s="114">
        <v>1.2</v>
      </c>
      <c r="D38" s="103">
        <v>79475</v>
      </c>
      <c r="E38" s="110">
        <v>1100</v>
      </c>
      <c r="F38" s="110">
        <v>0</v>
      </c>
      <c r="G38" s="110">
        <v>1521.32</v>
      </c>
      <c r="H38" s="110">
        <f t="shared" si="3"/>
        <v>14381.3376</v>
      </c>
      <c r="I38" s="153">
        <f t="shared" si="4"/>
        <v>94277.6576</v>
      </c>
      <c r="J38" s="154">
        <f aca="true" t="shared" si="5" ref="J38:J54">I38-H38</f>
        <v>79896.32</v>
      </c>
      <c r="K38" s="25" t="s">
        <v>131</v>
      </c>
      <c r="L38" s="25"/>
      <c r="M38" s="157">
        <v>400</v>
      </c>
    </row>
    <row r="39" spans="1:13" ht="17.25" thickBot="1">
      <c r="A39" s="156" t="s">
        <v>5</v>
      </c>
      <c r="B39" s="113" t="s">
        <v>172</v>
      </c>
      <c r="C39" s="114">
        <v>2.7</v>
      </c>
      <c r="D39" s="103">
        <v>74619</v>
      </c>
      <c r="E39" s="110">
        <v>1100</v>
      </c>
      <c r="F39" s="110">
        <v>0</v>
      </c>
      <c r="G39" s="110">
        <v>1521.32</v>
      </c>
      <c r="H39" s="110">
        <f>(D39-E39-F39+G39)*18%</f>
        <v>13507.2576</v>
      </c>
      <c r="I39" s="153">
        <f>D39-E39-F39+G39+H39</f>
        <v>88547.5776</v>
      </c>
      <c r="J39" s="154">
        <f>I39-H39</f>
        <v>75040.32</v>
      </c>
      <c r="K39" s="25" t="s">
        <v>132</v>
      </c>
      <c r="L39" s="25"/>
      <c r="M39" s="157">
        <v>500</v>
      </c>
    </row>
    <row r="40" spans="1:13" ht="17.25" thickBot="1">
      <c r="A40" s="156" t="s">
        <v>5</v>
      </c>
      <c r="B40" s="139" t="s">
        <v>11</v>
      </c>
      <c r="C40" s="114">
        <v>8</v>
      </c>
      <c r="D40" s="103">
        <v>74619</v>
      </c>
      <c r="E40" s="110">
        <v>1100</v>
      </c>
      <c r="F40" s="110">
        <v>0</v>
      </c>
      <c r="G40" s="110">
        <v>1521.32</v>
      </c>
      <c r="H40" s="110">
        <f t="shared" si="3"/>
        <v>13507.2576</v>
      </c>
      <c r="I40" s="153">
        <f t="shared" si="4"/>
        <v>88547.5776</v>
      </c>
      <c r="J40" s="154">
        <f t="shared" si="5"/>
        <v>75040.32</v>
      </c>
      <c r="K40" s="25" t="s">
        <v>133</v>
      </c>
      <c r="L40" s="25"/>
      <c r="M40" s="157">
        <v>600</v>
      </c>
    </row>
    <row r="41" spans="1:13" ht="17.25" thickBot="1">
      <c r="A41" s="156" t="s">
        <v>5</v>
      </c>
      <c r="B41" s="139" t="s">
        <v>108</v>
      </c>
      <c r="C41" s="114">
        <v>8</v>
      </c>
      <c r="D41" s="103">
        <v>76119</v>
      </c>
      <c r="E41" s="110">
        <v>1100</v>
      </c>
      <c r="F41" s="110">
        <v>0</v>
      </c>
      <c r="G41" s="110">
        <v>1521.32</v>
      </c>
      <c r="H41" s="110">
        <f t="shared" si="3"/>
        <v>13777.2576</v>
      </c>
      <c r="I41" s="153">
        <f t="shared" si="4"/>
        <v>90317.5776</v>
      </c>
      <c r="J41" s="154">
        <f t="shared" si="5"/>
        <v>76540.32</v>
      </c>
      <c r="K41" s="25" t="s">
        <v>134</v>
      </c>
      <c r="L41" s="25"/>
      <c r="M41" s="157">
        <v>700</v>
      </c>
    </row>
    <row r="42" spans="1:13" s="158" customFormat="1" ht="17.25" thickBot="1">
      <c r="A42" s="156" t="s">
        <v>24</v>
      </c>
      <c r="B42" s="139" t="s">
        <v>89</v>
      </c>
      <c r="C42" s="114">
        <v>18</v>
      </c>
      <c r="D42" s="103">
        <v>76065</v>
      </c>
      <c r="E42" s="110">
        <v>1100</v>
      </c>
      <c r="F42" s="110">
        <v>0</v>
      </c>
      <c r="G42" s="110">
        <v>1521.32</v>
      </c>
      <c r="H42" s="110">
        <f t="shared" si="3"/>
        <v>13767.537600000001</v>
      </c>
      <c r="I42" s="153">
        <f t="shared" si="4"/>
        <v>90253.8576</v>
      </c>
      <c r="J42" s="154">
        <f t="shared" si="5"/>
        <v>76486.32</v>
      </c>
      <c r="K42" s="25" t="s">
        <v>135</v>
      </c>
      <c r="L42" s="25"/>
      <c r="M42" s="157">
        <v>750</v>
      </c>
    </row>
    <row r="43" spans="1:13" s="120" customFormat="1" ht="17.25" thickBot="1">
      <c r="A43" s="156" t="s">
        <v>9</v>
      </c>
      <c r="B43" s="116" t="s">
        <v>8</v>
      </c>
      <c r="C43" s="114">
        <v>1.2</v>
      </c>
      <c r="D43" s="103">
        <v>75749</v>
      </c>
      <c r="E43" s="110">
        <v>1100</v>
      </c>
      <c r="F43" s="110">
        <v>0</v>
      </c>
      <c r="G43" s="110">
        <v>1521.32</v>
      </c>
      <c r="H43" s="110">
        <f t="shared" si="3"/>
        <v>13710.6576</v>
      </c>
      <c r="I43" s="153">
        <f t="shared" si="4"/>
        <v>89880.97760000001</v>
      </c>
      <c r="J43" s="154">
        <f t="shared" si="5"/>
        <v>76170.32</v>
      </c>
      <c r="K43" s="31" t="s">
        <v>136</v>
      </c>
      <c r="L43" s="31"/>
      <c r="M43" s="159">
        <v>800</v>
      </c>
    </row>
    <row r="44" spans="1:10" s="120" customFormat="1" ht="13.5" thickBot="1">
      <c r="A44" s="156" t="s">
        <v>71</v>
      </c>
      <c r="B44" s="113" t="s">
        <v>70</v>
      </c>
      <c r="C44" s="114">
        <v>0.35</v>
      </c>
      <c r="D44" s="103">
        <v>77848</v>
      </c>
      <c r="E44" s="110">
        <v>1100</v>
      </c>
      <c r="F44" s="110">
        <v>0</v>
      </c>
      <c r="G44" s="110">
        <v>1521.32</v>
      </c>
      <c r="H44" s="110">
        <f t="shared" si="3"/>
        <v>14088.4776</v>
      </c>
      <c r="I44" s="153">
        <f t="shared" si="4"/>
        <v>92357.7976</v>
      </c>
      <c r="J44" s="154">
        <f t="shared" si="5"/>
        <v>78269.32</v>
      </c>
    </row>
    <row r="45" spans="1:10" s="120" customFormat="1" ht="13.5" thickBot="1">
      <c r="A45" s="156" t="s">
        <v>10</v>
      </c>
      <c r="B45" s="116" t="s">
        <v>113</v>
      </c>
      <c r="C45" s="114">
        <v>0.28</v>
      </c>
      <c r="D45" s="103">
        <v>76959</v>
      </c>
      <c r="E45" s="110">
        <v>1100</v>
      </c>
      <c r="F45" s="110">
        <v>0</v>
      </c>
      <c r="G45" s="110">
        <v>1521.32</v>
      </c>
      <c r="H45" s="110">
        <f t="shared" si="3"/>
        <v>13928.457600000002</v>
      </c>
      <c r="I45" s="153">
        <f t="shared" si="4"/>
        <v>91308.7776</v>
      </c>
      <c r="J45" s="154">
        <f t="shared" si="5"/>
        <v>77380.32</v>
      </c>
    </row>
    <row r="46" spans="1:10" s="120" customFormat="1" ht="13.5" thickBot="1">
      <c r="A46" s="156" t="s">
        <v>10</v>
      </c>
      <c r="B46" s="116" t="s">
        <v>112</v>
      </c>
      <c r="C46" s="160">
        <v>0.22</v>
      </c>
      <c r="D46" s="104">
        <v>76959</v>
      </c>
      <c r="E46" s="110">
        <v>1100</v>
      </c>
      <c r="F46" s="110">
        <v>0</v>
      </c>
      <c r="G46" s="110">
        <v>1521.32</v>
      </c>
      <c r="H46" s="110">
        <f t="shared" si="3"/>
        <v>13928.457600000002</v>
      </c>
      <c r="I46" s="153">
        <f t="shared" si="4"/>
        <v>91308.7776</v>
      </c>
      <c r="J46" s="154">
        <f t="shared" si="5"/>
        <v>77380.32</v>
      </c>
    </row>
    <row r="47" spans="1:13" s="120" customFormat="1" ht="13.5" thickBot="1">
      <c r="A47" s="156" t="s">
        <v>33</v>
      </c>
      <c r="B47" s="113" t="s">
        <v>34</v>
      </c>
      <c r="C47" s="114">
        <v>0.43</v>
      </c>
      <c r="D47" s="103">
        <v>80919</v>
      </c>
      <c r="E47" s="110">
        <v>1100</v>
      </c>
      <c r="F47" s="110">
        <v>0</v>
      </c>
      <c r="G47" s="110">
        <v>1521.32</v>
      </c>
      <c r="H47" s="110">
        <f t="shared" si="3"/>
        <v>14641.2576</v>
      </c>
      <c r="I47" s="153">
        <f t="shared" si="4"/>
        <v>95981.5776</v>
      </c>
      <c r="J47" s="154">
        <f t="shared" si="5"/>
        <v>81340.32</v>
      </c>
      <c r="K47" s="172"/>
      <c r="L47" s="172"/>
      <c r="M47" s="172"/>
    </row>
    <row r="48" spans="1:13" s="161" customFormat="1" ht="13.5" thickBot="1">
      <c r="A48" s="156" t="s">
        <v>33</v>
      </c>
      <c r="B48" s="113" t="s">
        <v>93</v>
      </c>
      <c r="C48" s="114">
        <v>0.22</v>
      </c>
      <c r="D48" s="103">
        <v>82369</v>
      </c>
      <c r="E48" s="110">
        <v>1100</v>
      </c>
      <c r="F48" s="110">
        <v>0</v>
      </c>
      <c r="G48" s="110">
        <v>1521.32</v>
      </c>
      <c r="H48" s="110">
        <f t="shared" si="3"/>
        <v>14902.2576</v>
      </c>
      <c r="I48" s="153">
        <f t="shared" si="4"/>
        <v>97692.5776</v>
      </c>
      <c r="J48" s="154">
        <f t="shared" si="5"/>
        <v>82790.32</v>
      </c>
      <c r="K48" s="221"/>
      <c r="L48" s="221"/>
      <c r="M48" s="221"/>
    </row>
    <row r="49" spans="1:13" ht="13.5" thickBot="1">
      <c r="A49" s="156" t="s">
        <v>33</v>
      </c>
      <c r="B49" s="113" t="s">
        <v>91</v>
      </c>
      <c r="C49" s="114"/>
      <c r="D49" s="103">
        <v>78189</v>
      </c>
      <c r="E49" s="110">
        <v>1100</v>
      </c>
      <c r="F49" s="110">
        <v>0</v>
      </c>
      <c r="G49" s="110">
        <v>1521.32</v>
      </c>
      <c r="H49" s="110">
        <f t="shared" si="3"/>
        <v>14149.857600000001</v>
      </c>
      <c r="I49" s="153">
        <f t="shared" si="4"/>
        <v>92760.17760000001</v>
      </c>
      <c r="J49" s="154">
        <f t="shared" si="5"/>
        <v>78610.32</v>
      </c>
      <c r="K49" s="172"/>
      <c r="L49" s="172"/>
      <c r="M49" s="172"/>
    </row>
    <row r="50" spans="1:13" s="161" customFormat="1" ht="13.5" thickBot="1">
      <c r="A50" s="156" t="s">
        <v>33</v>
      </c>
      <c r="B50" s="113" t="s">
        <v>111</v>
      </c>
      <c r="C50" s="114"/>
      <c r="D50" s="103">
        <v>81809</v>
      </c>
      <c r="E50" s="110">
        <v>1100</v>
      </c>
      <c r="F50" s="110">
        <v>0</v>
      </c>
      <c r="G50" s="110">
        <v>1521.32</v>
      </c>
      <c r="H50" s="110">
        <f t="shared" si="3"/>
        <v>14801.457600000002</v>
      </c>
      <c r="I50" s="153">
        <f t="shared" si="4"/>
        <v>97031.7776</v>
      </c>
      <c r="J50" s="154">
        <f t="shared" si="5"/>
        <v>82230.32</v>
      </c>
      <c r="K50" s="172"/>
      <c r="L50" s="172"/>
      <c r="M50" s="172"/>
    </row>
    <row r="51" spans="1:13" ht="13.5" thickBot="1">
      <c r="A51" s="156" t="s">
        <v>2</v>
      </c>
      <c r="B51" s="139" t="s">
        <v>3</v>
      </c>
      <c r="C51" s="114" t="s">
        <v>27</v>
      </c>
      <c r="D51" s="103">
        <v>71879</v>
      </c>
      <c r="E51" s="138">
        <v>0</v>
      </c>
      <c r="F51" s="136">
        <v>0</v>
      </c>
      <c r="G51" s="110">
        <v>1521.32</v>
      </c>
      <c r="H51" s="110">
        <f t="shared" si="3"/>
        <v>13212.0576</v>
      </c>
      <c r="I51" s="153">
        <f t="shared" si="4"/>
        <v>86612.3776</v>
      </c>
      <c r="J51" s="154">
        <f t="shared" si="5"/>
        <v>73400.32</v>
      </c>
      <c r="K51" s="242"/>
      <c r="L51" s="242"/>
      <c r="M51" s="221"/>
    </row>
    <row r="52" spans="1:13" ht="14.25" thickBot="1">
      <c r="A52" s="156" t="s">
        <v>2</v>
      </c>
      <c r="B52" s="139" t="s">
        <v>4</v>
      </c>
      <c r="C52" s="114" t="s">
        <v>27</v>
      </c>
      <c r="D52" s="103">
        <v>64811</v>
      </c>
      <c r="E52" s="138">
        <v>0</v>
      </c>
      <c r="F52" s="136">
        <v>0</v>
      </c>
      <c r="G52" s="110">
        <v>1521.32</v>
      </c>
      <c r="H52" s="110">
        <f t="shared" si="3"/>
        <v>11939.8176</v>
      </c>
      <c r="I52" s="153">
        <f t="shared" si="4"/>
        <v>78272.1376</v>
      </c>
      <c r="J52" s="154">
        <f t="shared" si="5"/>
        <v>66332.32</v>
      </c>
      <c r="K52" s="20"/>
      <c r="L52" s="222"/>
      <c r="M52" s="172"/>
    </row>
    <row r="53" spans="1:13" s="161" customFormat="1" ht="13.5" thickBot="1">
      <c r="A53" s="156" t="s">
        <v>2</v>
      </c>
      <c r="B53" s="113" t="s">
        <v>13</v>
      </c>
      <c r="C53" s="114" t="s">
        <v>27</v>
      </c>
      <c r="D53" s="103">
        <v>71289</v>
      </c>
      <c r="E53" s="138">
        <v>0</v>
      </c>
      <c r="F53" s="136">
        <v>0</v>
      </c>
      <c r="G53" s="110">
        <v>1521.32</v>
      </c>
      <c r="H53" s="110">
        <f t="shared" si="3"/>
        <v>13105.857600000001</v>
      </c>
      <c r="I53" s="153">
        <f t="shared" si="4"/>
        <v>85916.17760000001</v>
      </c>
      <c r="J53" s="154">
        <f t="shared" si="5"/>
        <v>72810.32</v>
      </c>
      <c r="K53" s="223"/>
      <c r="L53" s="222"/>
      <c r="M53" s="172"/>
    </row>
    <row r="54" spans="1:13" ht="13.5" thickBot="1">
      <c r="A54" s="69" t="s">
        <v>2</v>
      </c>
      <c r="B54" s="19" t="s">
        <v>28</v>
      </c>
      <c r="C54" s="119" t="s">
        <v>27</v>
      </c>
      <c r="D54" s="105">
        <v>71829</v>
      </c>
      <c r="E54" s="141">
        <v>0</v>
      </c>
      <c r="F54" s="224">
        <v>0</v>
      </c>
      <c r="G54" s="110">
        <v>1521.32</v>
      </c>
      <c r="H54" s="217">
        <f t="shared" si="3"/>
        <v>13203.0576</v>
      </c>
      <c r="I54" s="218">
        <f t="shared" si="4"/>
        <v>86553.3776</v>
      </c>
      <c r="J54" s="219">
        <f t="shared" si="5"/>
        <v>73350.32</v>
      </c>
      <c r="K54" s="223"/>
      <c r="L54" s="222"/>
      <c r="M54" s="172"/>
    </row>
    <row r="55" spans="2:13" ht="15.75" customHeight="1" thickBot="1">
      <c r="B55" s="143"/>
      <c r="D55" s="144"/>
      <c r="G55" s="144"/>
      <c r="H55" s="144"/>
      <c r="I55" s="220"/>
      <c r="K55" s="20" t="s">
        <v>92</v>
      </c>
      <c r="L55" s="222"/>
      <c r="M55" s="172"/>
    </row>
    <row r="56" spans="1:13" ht="15.75" customHeight="1" thickBot="1">
      <c r="A56" s="237" t="s">
        <v>25</v>
      </c>
      <c r="B56" s="238"/>
      <c r="C56" s="238"/>
      <c r="D56" s="238"/>
      <c r="E56" s="238"/>
      <c r="F56" s="238"/>
      <c r="G56" s="238"/>
      <c r="H56" s="238"/>
      <c r="I56" s="238"/>
      <c r="J56" s="239"/>
      <c r="K56" s="172"/>
      <c r="L56" s="172"/>
      <c r="M56" s="172"/>
    </row>
    <row r="57" spans="1:13" ht="13.5" thickBot="1">
      <c r="A57" s="248" t="s">
        <v>14</v>
      </c>
      <c r="B57" s="249"/>
      <c r="C57" s="162" t="s">
        <v>7</v>
      </c>
      <c r="D57" s="126" t="s">
        <v>0</v>
      </c>
      <c r="E57" s="126" t="s">
        <v>15</v>
      </c>
      <c r="F57" s="126"/>
      <c r="G57" s="162" t="s">
        <v>16</v>
      </c>
      <c r="H57" s="126" t="s">
        <v>167</v>
      </c>
      <c r="I57" s="126" t="s">
        <v>1</v>
      </c>
      <c r="J57" s="76" t="s">
        <v>69</v>
      </c>
      <c r="K57" s="225"/>
      <c r="L57" s="215"/>
      <c r="M57" s="172"/>
    </row>
    <row r="58" spans="1:13" ht="13.5" thickBot="1">
      <c r="A58" s="163" t="s">
        <v>30</v>
      </c>
      <c r="B58" s="130" t="s">
        <v>80</v>
      </c>
      <c r="C58" s="109">
        <v>0.92</v>
      </c>
      <c r="D58" s="92">
        <v>74469</v>
      </c>
      <c r="E58" s="110">
        <v>1100</v>
      </c>
      <c r="F58" s="110">
        <v>0</v>
      </c>
      <c r="G58" s="110">
        <v>1521.32</v>
      </c>
      <c r="H58" s="110">
        <f aca="true" t="shared" si="6" ref="H58:H67">(D58-E58-F58+G58)*18%</f>
        <v>13480.2576</v>
      </c>
      <c r="I58" s="153">
        <f aca="true" t="shared" si="7" ref="I58:I67">D58-E58-F58+G58+H58</f>
        <v>88370.5776</v>
      </c>
      <c r="J58" s="154">
        <f aca="true" t="shared" si="8" ref="J58:J67">I58-H58</f>
        <v>74890.32</v>
      </c>
      <c r="K58" s="223"/>
      <c r="L58" s="222"/>
      <c r="M58" s="164"/>
    </row>
    <row r="59" spans="1:13" ht="13.5" thickBot="1">
      <c r="A59" s="165" t="s">
        <v>173</v>
      </c>
      <c r="B59" s="132" t="s">
        <v>170</v>
      </c>
      <c r="C59" s="114">
        <v>1.1</v>
      </c>
      <c r="D59" s="93">
        <v>74069</v>
      </c>
      <c r="E59" s="110">
        <v>1100</v>
      </c>
      <c r="F59" s="110">
        <v>0</v>
      </c>
      <c r="G59" s="110">
        <v>1521.32</v>
      </c>
      <c r="H59" s="110">
        <f t="shared" si="6"/>
        <v>13408.2576</v>
      </c>
      <c r="I59" s="153">
        <f t="shared" si="7"/>
        <v>87898.5776</v>
      </c>
      <c r="J59" s="154">
        <f>I59-H59</f>
        <v>74490.32</v>
      </c>
      <c r="K59" s="223"/>
      <c r="L59" s="222"/>
      <c r="M59" s="164"/>
    </row>
    <row r="60" spans="1:13" ht="13.5" thickBot="1">
      <c r="A60" s="165" t="s">
        <v>30</v>
      </c>
      <c r="B60" s="132" t="s">
        <v>120</v>
      </c>
      <c r="C60" s="114">
        <v>2</v>
      </c>
      <c r="D60" s="93">
        <v>74469</v>
      </c>
      <c r="E60" s="110">
        <v>1100</v>
      </c>
      <c r="F60" s="110">
        <v>0</v>
      </c>
      <c r="G60" s="110">
        <v>1521.32</v>
      </c>
      <c r="H60" s="110">
        <f t="shared" si="6"/>
        <v>13480.2576</v>
      </c>
      <c r="I60" s="153">
        <f t="shared" si="7"/>
        <v>88370.5776</v>
      </c>
      <c r="J60" s="154">
        <f t="shared" si="8"/>
        <v>74890.32</v>
      </c>
      <c r="K60" s="223"/>
      <c r="L60" s="222"/>
      <c r="M60" s="164"/>
    </row>
    <row r="61" spans="1:13" ht="13.5" thickBot="1">
      <c r="A61" s="165" t="s">
        <v>30</v>
      </c>
      <c r="B61" s="132" t="s">
        <v>169</v>
      </c>
      <c r="C61" s="114">
        <v>3</v>
      </c>
      <c r="D61" s="93">
        <v>75669</v>
      </c>
      <c r="E61" s="110">
        <v>1100</v>
      </c>
      <c r="F61" s="110">
        <v>0</v>
      </c>
      <c r="G61" s="110">
        <v>1521.32</v>
      </c>
      <c r="H61" s="110">
        <f t="shared" si="6"/>
        <v>13696.2576</v>
      </c>
      <c r="I61" s="153">
        <f t="shared" si="7"/>
        <v>89786.5776</v>
      </c>
      <c r="J61" s="154">
        <f t="shared" si="8"/>
        <v>76090.32</v>
      </c>
      <c r="K61" s="223"/>
      <c r="L61" s="222"/>
      <c r="M61" s="164"/>
    </row>
    <row r="62" spans="1:13" ht="13.5" thickBot="1">
      <c r="A62" s="165" t="s">
        <v>74</v>
      </c>
      <c r="B62" s="132" t="s">
        <v>12</v>
      </c>
      <c r="C62" s="114">
        <v>4.2</v>
      </c>
      <c r="D62" s="93">
        <v>81245</v>
      </c>
      <c r="E62" s="110">
        <v>1100</v>
      </c>
      <c r="F62" s="110">
        <v>0</v>
      </c>
      <c r="G62" s="110">
        <v>1521.32</v>
      </c>
      <c r="H62" s="110">
        <f t="shared" si="6"/>
        <v>14699.937600000001</v>
      </c>
      <c r="I62" s="153">
        <f t="shared" si="7"/>
        <v>96366.25760000001</v>
      </c>
      <c r="J62" s="154">
        <f t="shared" si="8"/>
        <v>81666.32</v>
      </c>
      <c r="K62" s="223"/>
      <c r="L62" s="222"/>
      <c r="M62" s="164"/>
    </row>
    <row r="63" spans="1:13" ht="14.25" customHeight="1" thickBot="1">
      <c r="A63" s="165" t="s">
        <v>36</v>
      </c>
      <c r="B63" s="132" t="s">
        <v>35</v>
      </c>
      <c r="C63" s="114">
        <v>6.5</v>
      </c>
      <c r="D63" s="93">
        <v>80439</v>
      </c>
      <c r="E63" s="110">
        <v>1100</v>
      </c>
      <c r="F63" s="110">
        <v>0</v>
      </c>
      <c r="G63" s="110">
        <v>1521.32</v>
      </c>
      <c r="H63" s="110">
        <f t="shared" si="6"/>
        <v>14554.857600000001</v>
      </c>
      <c r="I63" s="153">
        <f t="shared" si="7"/>
        <v>95415.17760000001</v>
      </c>
      <c r="J63" s="154">
        <f t="shared" si="8"/>
        <v>80860.32</v>
      </c>
      <c r="K63" s="172"/>
      <c r="L63" s="172"/>
      <c r="M63" s="164"/>
    </row>
    <row r="64" spans="1:13" ht="13.5" customHeight="1" thickBot="1">
      <c r="A64" s="165" t="s">
        <v>73</v>
      </c>
      <c r="B64" s="132" t="s">
        <v>72</v>
      </c>
      <c r="C64" s="114">
        <v>50</v>
      </c>
      <c r="D64" s="93">
        <v>82109</v>
      </c>
      <c r="E64" s="110">
        <v>1100</v>
      </c>
      <c r="F64" s="110">
        <v>0</v>
      </c>
      <c r="G64" s="110">
        <v>1521.32</v>
      </c>
      <c r="H64" s="110">
        <f t="shared" si="6"/>
        <v>14855.457600000002</v>
      </c>
      <c r="I64" s="153">
        <f t="shared" si="7"/>
        <v>97385.7776</v>
      </c>
      <c r="J64" s="154">
        <f t="shared" si="8"/>
        <v>82530.32</v>
      </c>
      <c r="K64" s="172"/>
      <c r="L64" s="172"/>
      <c r="M64" s="164"/>
    </row>
    <row r="65" spans="1:13" ht="13.5" thickBot="1">
      <c r="A65" s="165" t="s">
        <v>2</v>
      </c>
      <c r="B65" s="132" t="s">
        <v>29</v>
      </c>
      <c r="C65" s="114" t="s">
        <v>27</v>
      </c>
      <c r="D65" s="93">
        <v>71715</v>
      </c>
      <c r="E65" s="138">
        <v>0</v>
      </c>
      <c r="F65" s="136">
        <v>0</v>
      </c>
      <c r="G65" s="110">
        <v>1521.32</v>
      </c>
      <c r="H65" s="110">
        <f t="shared" si="6"/>
        <v>13182.537600000001</v>
      </c>
      <c r="I65" s="153">
        <f t="shared" si="7"/>
        <v>86418.8576</v>
      </c>
      <c r="J65" s="154">
        <f t="shared" si="8"/>
        <v>73236.32</v>
      </c>
      <c r="K65" s="172"/>
      <c r="L65" s="172"/>
      <c r="M65" s="164"/>
    </row>
    <row r="66" spans="1:13" ht="13.5" thickBot="1">
      <c r="A66" s="165" t="s">
        <v>2</v>
      </c>
      <c r="B66" s="132" t="s">
        <v>31</v>
      </c>
      <c r="C66" s="114" t="s">
        <v>27</v>
      </c>
      <c r="D66" s="93">
        <v>71509</v>
      </c>
      <c r="E66" s="138">
        <v>0</v>
      </c>
      <c r="F66" s="136">
        <v>0</v>
      </c>
      <c r="G66" s="110">
        <v>1521.32</v>
      </c>
      <c r="H66" s="110">
        <f t="shared" si="6"/>
        <v>13145.457600000002</v>
      </c>
      <c r="I66" s="153">
        <f t="shared" si="7"/>
        <v>86175.7776</v>
      </c>
      <c r="J66" s="154">
        <f t="shared" si="8"/>
        <v>73030.32</v>
      </c>
      <c r="K66" s="172"/>
      <c r="L66" s="172"/>
      <c r="M66" s="164"/>
    </row>
    <row r="67" spans="1:13" ht="13.5" thickBot="1">
      <c r="A67" s="166" t="s">
        <v>2</v>
      </c>
      <c r="B67" s="167" t="s">
        <v>32</v>
      </c>
      <c r="C67" s="119" t="s">
        <v>27</v>
      </c>
      <c r="D67" s="94">
        <v>67589</v>
      </c>
      <c r="E67" s="141">
        <v>0</v>
      </c>
      <c r="F67" s="224">
        <v>0</v>
      </c>
      <c r="G67" s="110">
        <v>1521.32</v>
      </c>
      <c r="H67" s="217">
        <f t="shared" si="6"/>
        <v>12439.857600000001</v>
      </c>
      <c r="I67" s="218">
        <f t="shared" si="7"/>
        <v>81550.17760000001</v>
      </c>
      <c r="J67" s="219">
        <f t="shared" si="8"/>
        <v>69110.32</v>
      </c>
      <c r="K67" s="172"/>
      <c r="L67" s="172"/>
      <c r="M67" s="164"/>
    </row>
    <row r="68" spans="1:9" ht="12.75">
      <c r="A68" s="226"/>
      <c r="B68" s="106"/>
      <c r="C68" s="106"/>
      <c r="D68" s="106"/>
      <c r="E68" s="106"/>
      <c r="F68" s="106"/>
      <c r="G68" s="106"/>
      <c r="H68" s="106"/>
      <c r="I68" s="106"/>
    </row>
    <row r="69" spans="1:10" ht="13.5">
      <c r="A69" s="20"/>
      <c r="B69" s="42"/>
      <c r="C69" s="172"/>
      <c r="D69" s="43"/>
      <c r="E69" s="43"/>
      <c r="F69" s="43"/>
      <c r="G69" s="43"/>
      <c r="H69" s="206"/>
      <c r="I69" s="189"/>
      <c r="J69" s="189"/>
    </row>
    <row r="70" spans="1:3" ht="15">
      <c r="A70" s="227"/>
      <c r="B70" s="227"/>
      <c r="C70" s="227"/>
    </row>
    <row r="71" spans="2:11" ht="16.5" customHeight="1"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3" ht="12.75">
      <c r="A72" s="53"/>
      <c r="B72" s="172"/>
      <c r="C72" s="53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3" ht="12.75">
      <c r="A73" s="228"/>
      <c r="B73" s="228"/>
      <c r="C73" s="201"/>
      <c r="D73" s="49"/>
      <c r="E73" s="49"/>
      <c r="F73" s="49"/>
      <c r="G73" s="49"/>
      <c r="H73" s="49"/>
      <c r="I73" s="201"/>
      <c r="J73" s="49"/>
      <c r="K73" s="172"/>
      <c r="L73" s="172"/>
      <c r="M73" s="172"/>
    </row>
    <row r="74" spans="1:13" ht="12.75">
      <c r="A74" s="215"/>
      <c r="B74" s="216"/>
      <c r="C74" s="204"/>
      <c r="D74" s="205"/>
      <c r="E74" s="205"/>
      <c r="F74" s="205"/>
      <c r="G74" s="205"/>
      <c r="H74" s="205"/>
      <c r="I74" s="189"/>
      <c r="J74" s="189"/>
      <c r="K74" s="172"/>
      <c r="L74" s="172"/>
      <c r="M74" s="172"/>
    </row>
    <row r="75" spans="1:13" ht="12.75">
      <c r="A75" s="229"/>
      <c r="B75" s="216"/>
      <c r="C75" s="204"/>
      <c r="D75" s="205"/>
      <c r="E75" s="205"/>
      <c r="F75" s="205"/>
      <c r="G75" s="205"/>
      <c r="H75" s="206"/>
      <c r="I75" s="189"/>
      <c r="J75" s="189"/>
      <c r="K75" s="172"/>
      <c r="L75" s="172"/>
      <c r="M75" s="172"/>
    </row>
    <row r="76" spans="1:13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</row>
    <row r="77" spans="1:13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8" spans="1:13" ht="12.75">
      <c r="A78" s="53"/>
      <c r="B78" s="172"/>
      <c r="C78" s="53"/>
      <c r="D78" s="172"/>
      <c r="E78" s="172"/>
      <c r="F78" s="172"/>
      <c r="G78" s="172"/>
      <c r="H78" s="172"/>
      <c r="I78" s="172"/>
      <c r="J78" s="172"/>
      <c r="K78" s="172"/>
      <c r="L78" s="172"/>
      <c r="M78" s="172"/>
    </row>
    <row r="79" spans="1:13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 ht="12.75">
      <c r="A80" s="228"/>
      <c r="B80" s="228"/>
      <c r="C80" s="49"/>
      <c r="D80" s="49"/>
      <c r="E80" s="49"/>
      <c r="F80" s="49"/>
      <c r="G80" s="49"/>
      <c r="H80" s="49"/>
      <c r="I80" s="201"/>
      <c r="J80" s="49"/>
      <c r="K80" s="172"/>
      <c r="L80" s="172"/>
      <c r="M80" s="172"/>
    </row>
    <row r="81" spans="1:13" ht="12.75">
      <c r="A81" s="42"/>
      <c r="B81" s="42"/>
      <c r="C81" s="204"/>
      <c r="D81" s="164"/>
      <c r="E81" s="164"/>
      <c r="F81" s="164"/>
      <c r="G81" s="164"/>
      <c r="H81" s="230"/>
      <c r="I81" s="189"/>
      <c r="J81" s="189"/>
      <c r="K81" s="172"/>
      <c r="L81" s="172"/>
      <c r="M81" s="172"/>
    </row>
    <row r="82" spans="1:13" ht="12.75">
      <c r="A82" s="42"/>
      <c r="B82" s="42"/>
      <c r="C82" s="204"/>
      <c r="D82" s="164"/>
      <c r="E82" s="164"/>
      <c r="F82" s="164"/>
      <c r="G82" s="164"/>
      <c r="H82" s="230"/>
      <c r="I82" s="189"/>
      <c r="J82" s="189"/>
      <c r="K82" s="172"/>
      <c r="L82" s="172"/>
      <c r="M82" s="172"/>
    </row>
    <row r="83" spans="1:13" ht="12.75">
      <c r="A83" s="42"/>
      <c r="B83" s="42"/>
      <c r="C83" s="204"/>
      <c r="D83" s="164"/>
      <c r="E83" s="164"/>
      <c r="F83" s="164"/>
      <c r="G83" s="164"/>
      <c r="H83" s="230"/>
      <c r="I83" s="189"/>
      <c r="J83" s="189"/>
      <c r="K83" s="172"/>
      <c r="L83" s="172"/>
      <c r="M83" s="172"/>
    </row>
    <row r="84" spans="1:13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</row>
    <row r="85" spans="1:13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</row>
    <row r="86" spans="1:13" ht="12.75">
      <c r="A86" s="53"/>
      <c r="B86" s="172"/>
      <c r="C86" s="53"/>
      <c r="D86" s="172"/>
      <c r="E86" s="172"/>
      <c r="F86" s="172"/>
      <c r="G86" s="172"/>
      <c r="H86" s="172"/>
      <c r="I86" s="172"/>
      <c r="J86" s="172"/>
      <c r="K86" s="172"/>
      <c r="L86" s="172"/>
      <c r="M86" s="172"/>
    </row>
    <row r="87" spans="1:13" ht="12.75">
      <c r="A87" s="228"/>
      <c r="B87" s="228"/>
      <c r="C87" s="201"/>
      <c r="D87" s="49"/>
      <c r="E87" s="49"/>
      <c r="F87" s="49"/>
      <c r="G87" s="49"/>
      <c r="H87" s="49"/>
      <c r="I87" s="201"/>
      <c r="J87" s="49"/>
      <c r="K87" s="172"/>
      <c r="L87" s="172"/>
      <c r="M87" s="172"/>
    </row>
    <row r="88" spans="1:13" ht="12.75">
      <c r="A88" s="215"/>
      <c r="B88" s="216"/>
      <c r="C88" s="204"/>
      <c r="D88" s="205"/>
      <c r="E88" s="205"/>
      <c r="F88" s="205"/>
      <c r="G88" s="205"/>
      <c r="H88" s="205"/>
      <c r="I88" s="189"/>
      <c r="J88" s="189"/>
      <c r="K88" s="172"/>
      <c r="L88" s="172"/>
      <c r="M88" s="172"/>
    </row>
    <row r="89" spans="1:13" ht="12.75">
      <c r="A89" s="229"/>
      <c r="B89" s="216"/>
      <c r="C89" s="204"/>
      <c r="D89" s="205"/>
      <c r="E89" s="205"/>
      <c r="F89" s="205"/>
      <c r="G89" s="205"/>
      <c r="H89" s="206"/>
      <c r="I89" s="189"/>
      <c r="J89" s="189"/>
      <c r="K89" s="172"/>
      <c r="L89" s="172"/>
      <c r="M89" s="172"/>
    </row>
    <row r="90" spans="2:11" ht="12.75"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</sheetData>
  <sheetProtection/>
  <mergeCells count="15">
    <mergeCell ref="B5:J5"/>
    <mergeCell ref="A6:J6"/>
    <mergeCell ref="A1:J1"/>
    <mergeCell ref="B3:J3"/>
    <mergeCell ref="B4:J4"/>
    <mergeCell ref="A57:B57"/>
    <mergeCell ref="A11:B11"/>
    <mergeCell ref="A35:J35"/>
    <mergeCell ref="A56:J56"/>
    <mergeCell ref="K9:M10"/>
    <mergeCell ref="K35:M36"/>
    <mergeCell ref="A9:J9"/>
    <mergeCell ref="A36:B36"/>
    <mergeCell ref="A10:J10"/>
    <mergeCell ref="K51:L51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11.8515625" style="59" customWidth="1"/>
    <col min="2" max="2" width="20.28125" style="59" customWidth="1"/>
    <col min="3" max="3" width="8.7109375" style="59" customWidth="1"/>
    <col min="4" max="4" width="11.421875" style="120" customWidth="1"/>
    <col min="5" max="6" width="11.421875" style="59" customWidth="1"/>
    <col min="7" max="7" width="13.00390625" style="59" customWidth="1"/>
    <col min="8" max="8" width="12.421875" style="59" customWidth="1"/>
    <col min="9" max="9" width="13.140625" style="59" bestFit="1" customWidth="1"/>
    <col min="10" max="16384" width="9.140625" style="59" customWidth="1"/>
  </cols>
  <sheetData>
    <row r="1" spans="1:8" ht="23.25">
      <c r="A1" s="263" t="s">
        <v>87</v>
      </c>
      <c r="B1" s="264"/>
      <c r="C1" s="264"/>
      <c r="D1" s="264"/>
      <c r="E1" s="264"/>
      <c r="F1" s="264"/>
      <c r="G1" s="264"/>
      <c r="H1" s="264"/>
    </row>
    <row r="2" spans="1:8" ht="16.5">
      <c r="A2" s="68" t="s">
        <v>82</v>
      </c>
      <c r="B2" s="33"/>
      <c r="C2" s="33"/>
      <c r="D2" s="171"/>
      <c r="E2" s="33"/>
      <c r="F2" s="33"/>
      <c r="G2" s="33"/>
      <c r="H2" s="33"/>
    </row>
    <row r="3" spans="1:8" s="60" customFormat="1" ht="12.75">
      <c r="A3" s="265" t="s">
        <v>83</v>
      </c>
      <c r="B3" s="265"/>
      <c r="C3" s="265"/>
      <c r="D3" s="265"/>
      <c r="E3" s="265"/>
      <c r="F3" s="265"/>
      <c r="G3" s="265"/>
      <c r="H3" s="265"/>
    </row>
    <row r="4" spans="1:8" s="60" customFormat="1" ht="12.75">
      <c r="A4" s="265" t="s">
        <v>84</v>
      </c>
      <c r="B4" s="265"/>
      <c r="C4" s="265"/>
      <c r="D4" s="265"/>
      <c r="E4" s="265"/>
      <c r="F4" s="265"/>
      <c r="G4" s="265"/>
      <c r="H4" s="265"/>
    </row>
    <row r="5" spans="1:8" s="60" customFormat="1" ht="12.75">
      <c r="A5" s="265" t="s">
        <v>85</v>
      </c>
      <c r="B5" s="265"/>
      <c r="C5" s="265"/>
      <c r="D5" s="265"/>
      <c r="E5" s="265"/>
      <c r="F5" s="265"/>
      <c r="G5" s="265"/>
      <c r="H5" s="265"/>
    </row>
    <row r="6" spans="1:8" ht="15">
      <c r="A6" s="266" t="s">
        <v>86</v>
      </c>
      <c r="B6" s="266"/>
      <c r="C6" s="266"/>
      <c r="D6" s="266"/>
      <c r="E6" s="266"/>
      <c r="F6" s="266"/>
      <c r="G6" s="266"/>
      <c r="H6" s="266"/>
    </row>
    <row r="7" spans="1:8" ht="15.75" thickBot="1">
      <c r="A7" s="61"/>
      <c r="B7" s="61"/>
      <c r="C7" s="61"/>
      <c r="D7" s="208"/>
      <c r="E7" s="61"/>
      <c r="F7" s="61"/>
      <c r="G7" s="61"/>
      <c r="H7" s="61"/>
    </row>
    <row r="8" spans="1:9" ht="13.5" thickBot="1">
      <c r="A8" s="251" t="s">
        <v>180</v>
      </c>
      <c r="B8" s="252"/>
      <c r="C8" s="252"/>
      <c r="D8" s="252"/>
      <c r="E8" s="252"/>
      <c r="F8" s="252"/>
      <c r="G8" s="252"/>
      <c r="H8" s="252"/>
      <c r="I8" s="253"/>
    </row>
    <row r="9" spans="1:9" ht="13.5" thickBot="1">
      <c r="A9" s="251" t="s">
        <v>26</v>
      </c>
      <c r="B9" s="252"/>
      <c r="C9" s="252"/>
      <c r="D9" s="252"/>
      <c r="E9" s="252"/>
      <c r="F9" s="252"/>
      <c r="G9" s="252"/>
      <c r="H9" s="252"/>
      <c r="I9" s="253"/>
    </row>
    <row r="10" spans="1:9" ht="13.5" thickBot="1">
      <c r="A10" s="254" t="s">
        <v>14</v>
      </c>
      <c r="B10" s="255"/>
      <c r="C10" s="79" t="s">
        <v>7</v>
      </c>
      <c r="D10" s="125" t="s">
        <v>0</v>
      </c>
      <c r="E10" s="14" t="s">
        <v>15</v>
      </c>
      <c r="F10" s="88"/>
      <c r="G10" s="54" t="s">
        <v>167</v>
      </c>
      <c r="H10" s="55" t="s">
        <v>1</v>
      </c>
      <c r="I10" s="57" t="s">
        <v>69</v>
      </c>
    </row>
    <row r="11" spans="1:9" ht="13.5" thickBot="1">
      <c r="A11" s="15" t="s">
        <v>155</v>
      </c>
      <c r="B11" s="16" t="s">
        <v>102</v>
      </c>
      <c r="C11" s="17">
        <v>11</v>
      </c>
      <c r="D11" s="102">
        <v>89248</v>
      </c>
      <c r="E11" s="44">
        <v>1100</v>
      </c>
      <c r="F11" s="44"/>
      <c r="G11" s="44">
        <f>(D11-E11)*18%</f>
        <v>15866.64</v>
      </c>
      <c r="H11" s="44">
        <f>D11-E11+G11</f>
        <v>104014.64</v>
      </c>
      <c r="I11" s="80">
        <f>H11-G11</f>
        <v>88148</v>
      </c>
    </row>
    <row r="12" spans="1:9" ht="13.5" thickBot="1">
      <c r="A12" s="6" t="s">
        <v>155</v>
      </c>
      <c r="B12" s="2" t="s">
        <v>98</v>
      </c>
      <c r="C12" s="9" t="s">
        <v>101</v>
      </c>
      <c r="D12" s="103">
        <v>88448</v>
      </c>
      <c r="E12" s="39">
        <v>1100</v>
      </c>
      <c r="F12" s="39"/>
      <c r="G12" s="39">
        <f aca="true" t="shared" si="0" ref="G12:G32">(D12-E12)*18%</f>
        <v>15722.64</v>
      </c>
      <c r="H12" s="39">
        <f aca="true" t="shared" si="1" ref="H12:H32">D12-E12+G12</f>
        <v>103070.64</v>
      </c>
      <c r="I12" s="80">
        <f aca="true" t="shared" si="2" ref="I12:I32">H12-G12</f>
        <v>87348</v>
      </c>
    </row>
    <row r="13" spans="1:9" ht="13.5" thickBot="1">
      <c r="A13" s="6" t="s">
        <v>155</v>
      </c>
      <c r="B13" s="2" t="s">
        <v>20</v>
      </c>
      <c r="C13" s="9">
        <v>6</v>
      </c>
      <c r="D13" s="103">
        <v>89148</v>
      </c>
      <c r="E13" s="39">
        <v>1100</v>
      </c>
      <c r="F13" s="39"/>
      <c r="G13" s="39">
        <f t="shared" si="0"/>
        <v>15848.64</v>
      </c>
      <c r="H13" s="39">
        <f t="shared" si="1"/>
        <v>103896.64</v>
      </c>
      <c r="I13" s="80">
        <f t="shared" si="2"/>
        <v>88048</v>
      </c>
    </row>
    <row r="14" spans="1:9" ht="13.5" thickBot="1">
      <c r="A14" s="6" t="s">
        <v>155</v>
      </c>
      <c r="B14" s="2" t="s">
        <v>21</v>
      </c>
      <c r="C14" s="9">
        <v>3</v>
      </c>
      <c r="D14" s="103">
        <v>89348</v>
      </c>
      <c r="E14" s="39">
        <v>1100</v>
      </c>
      <c r="F14" s="39"/>
      <c r="G14" s="39">
        <f t="shared" si="0"/>
        <v>15884.64</v>
      </c>
      <c r="H14" s="39">
        <f t="shared" si="1"/>
        <v>104132.64</v>
      </c>
      <c r="I14" s="80">
        <f t="shared" si="2"/>
        <v>88248</v>
      </c>
    </row>
    <row r="15" spans="1:9" ht="13.5" thickBot="1">
      <c r="A15" s="6" t="s">
        <v>155</v>
      </c>
      <c r="B15" s="2" t="s">
        <v>164</v>
      </c>
      <c r="C15" s="9">
        <v>3.4</v>
      </c>
      <c r="D15" s="103">
        <v>91468</v>
      </c>
      <c r="E15" s="39">
        <v>1100</v>
      </c>
      <c r="F15" s="39"/>
      <c r="G15" s="39">
        <f t="shared" si="0"/>
        <v>16266.24</v>
      </c>
      <c r="H15" s="39">
        <f t="shared" si="1"/>
        <v>106634.24</v>
      </c>
      <c r="I15" s="80">
        <f t="shared" si="2"/>
        <v>90368</v>
      </c>
    </row>
    <row r="16" spans="1:9" ht="13.5" thickBot="1">
      <c r="A16" s="6" t="s">
        <v>6</v>
      </c>
      <c r="B16" s="2" t="s">
        <v>17</v>
      </c>
      <c r="C16" s="9">
        <v>3</v>
      </c>
      <c r="D16" s="103">
        <v>90148</v>
      </c>
      <c r="E16" s="39">
        <v>1100</v>
      </c>
      <c r="F16" s="39"/>
      <c r="G16" s="39">
        <f t="shared" si="0"/>
        <v>16028.64</v>
      </c>
      <c r="H16" s="39">
        <f t="shared" si="1"/>
        <v>105076.64</v>
      </c>
      <c r="I16" s="80">
        <f t="shared" si="2"/>
        <v>89048</v>
      </c>
    </row>
    <row r="17" spans="1:9" ht="13.5" thickBot="1">
      <c r="A17" s="6" t="s">
        <v>18</v>
      </c>
      <c r="B17" s="2" t="s">
        <v>19</v>
      </c>
      <c r="C17" s="9">
        <v>11</v>
      </c>
      <c r="D17" s="103">
        <v>90448</v>
      </c>
      <c r="E17" s="39">
        <v>1100</v>
      </c>
      <c r="F17" s="39"/>
      <c r="G17" s="39">
        <f t="shared" si="0"/>
        <v>16082.64</v>
      </c>
      <c r="H17" s="39">
        <f t="shared" si="1"/>
        <v>105430.64</v>
      </c>
      <c r="I17" s="80">
        <f t="shared" si="2"/>
        <v>89348</v>
      </c>
    </row>
    <row r="18" spans="1:9" ht="13.5" thickBot="1">
      <c r="A18" s="6" t="s">
        <v>156</v>
      </c>
      <c r="B18" s="2" t="s">
        <v>79</v>
      </c>
      <c r="C18" s="9">
        <v>12</v>
      </c>
      <c r="D18" s="103">
        <v>95498</v>
      </c>
      <c r="E18" s="39">
        <v>1100</v>
      </c>
      <c r="F18" s="39"/>
      <c r="G18" s="39">
        <f t="shared" si="0"/>
        <v>16991.64</v>
      </c>
      <c r="H18" s="39">
        <f t="shared" si="1"/>
        <v>111389.64</v>
      </c>
      <c r="I18" s="80">
        <f t="shared" si="2"/>
        <v>94398</v>
      </c>
    </row>
    <row r="19" spans="1:9" ht="13.5" thickBot="1">
      <c r="A19" s="6" t="s">
        <v>95</v>
      </c>
      <c r="B19" s="2" t="s">
        <v>96</v>
      </c>
      <c r="C19" s="9"/>
      <c r="D19" s="103">
        <v>94698</v>
      </c>
      <c r="E19" s="39">
        <v>1100</v>
      </c>
      <c r="F19" s="39"/>
      <c r="G19" s="39">
        <f t="shared" si="0"/>
        <v>16847.64</v>
      </c>
      <c r="H19" s="39">
        <f t="shared" si="1"/>
        <v>110445.64</v>
      </c>
      <c r="I19" s="80">
        <f t="shared" si="2"/>
        <v>93598</v>
      </c>
    </row>
    <row r="20" spans="1:9" ht="13.5" thickBot="1">
      <c r="A20" s="6" t="s">
        <v>104</v>
      </c>
      <c r="B20" s="2" t="s">
        <v>105</v>
      </c>
      <c r="C20" s="9">
        <v>12</v>
      </c>
      <c r="D20" s="103">
        <v>92148</v>
      </c>
      <c r="E20" s="39">
        <v>1100</v>
      </c>
      <c r="F20" s="39"/>
      <c r="G20" s="39">
        <f t="shared" si="0"/>
        <v>16388.64</v>
      </c>
      <c r="H20" s="39">
        <f t="shared" si="1"/>
        <v>107436.64</v>
      </c>
      <c r="I20" s="80">
        <f t="shared" si="2"/>
        <v>91048</v>
      </c>
    </row>
    <row r="21" spans="1:9" ht="13.5" thickBot="1">
      <c r="A21" s="6" t="s">
        <v>104</v>
      </c>
      <c r="B21" s="2" t="s">
        <v>153</v>
      </c>
      <c r="C21" s="9">
        <v>10</v>
      </c>
      <c r="D21" s="103">
        <v>93998</v>
      </c>
      <c r="E21" s="39">
        <v>1100</v>
      </c>
      <c r="F21" s="39"/>
      <c r="G21" s="39">
        <f t="shared" si="0"/>
        <v>16721.64</v>
      </c>
      <c r="H21" s="39">
        <f t="shared" si="1"/>
        <v>109619.64</v>
      </c>
      <c r="I21" s="80">
        <f t="shared" si="2"/>
        <v>92898</v>
      </c>
    </row>
    <row r="22" spans="1:9" ht="13.5" thickBot="1">
      <c r="A22" s="6" t="s">
        <v>104</v>
      </c>
      <c r="B22" s="2" t="s">
        <v>94</v>
      </c>
      <c r="C22" s="9">
        <v>1.9</v>
      </c>
      <c r="D22" s="103">
        <v>96798</v>
      </c>
      <c r="E22" s="39">
        <v>1100</v>
      </c>
      <c r="F22" s="39"/>
      <c r="G22" s="39">
        <f t="shared" si="0"/>
        <v>17225.64</v>
      </c>
      <c r="H22" s="39">
        <f t="shared" si="1"/>
        <v>112923.64</v>
      </c>
      <c r="I22" s="80">
        <f t="shared" si="2"/>
        <v>95698</v>
      </c>
    </row>
    <row r="23" spans="1:9" ht="13.5" thickBot="1">
      <c r="A23" s="6" t="s">
        <v>104</v>
      </c>
      <c r="B23" s="2" t="s">
        <v>81</v>
      </c>
      <c r="C23" s="9">
        <v>3</v>
      </c>
      <c r="D23" s="103">
        <v>92098</v>
      </c>
      <c r="E23" s="39">
        <v>1100</v>
      </c>
      <c r="F23" s="39"/>
      <c r="G23" s="39">
        <f t="shared" si="0"/>
        <v>16379.64</v>
      </c>
      <c r="H23" s="39">
        <f t="shared" si="1"/>
        <v>107377.64</v>
      </c>
      <c r="I23" s="80">
        <f t="shared" si="2"/>
        <v>90998</v>
      </c>
    </row>
    <row r="24" spans="1:9" ht="13.5" thickBot="1">
      <c r="A24" s="6" t="s">
        <v>104</v>
      </c>
      <c r="B24" s="2" t="s">
        <v>90</v>
      </c>
      <c r="C24" s="9">
        <v>8</v>
      </c>
      <c r="D24" s="103">
        <v>95448</v>
      </c>
      <c r="E24" s="39">
        <v>1100</v>
      </c>
      <c r="F24" s="39"/>
      <c r="G24" s="39">
        <f t="shared" si="0"/>
        <v>16982.64</v>
      </c>
      <c r="H24" s="39">
        <f t="shared" si="1"/>
        <v>111330.64</v>
      </c>
      <c r="I24" s="80">
        <f t="shared" si="2"/>
        <v>94348</v>
      </c>
    </row>
    <row r="25" spans="1:9" ht="13.5" thickBot="1">
      <c r="A25" s="6" t="s">
        <v>104</v>
      </c>
      <c r="B25" s="2" t="s">
        <v>103</v>
      </c>
      <c r="C25" s="9"/>
      <c r="D25" s="103">
        <v>94648</v>
      </c>
      <c r="E25" s="39">
        <v>1100</v>
      </c>
      <c r="F25" s="39"/>
      <c r="G25" s="39">
        <f t="shared" si="0"/>
        <v>16838.64</v>
      </c>
      <c r="H25" s="39">
        <f t="shared" si="1"/>
        <v>110386.64</v>
      </c>
      <c r="I25" s="80">
        <f t="shared" si="2"/>
        <v>93548</v>
      </c>
    </row>
    <row r="26" spans="1:9" ht="13.5" thickBot="1">
      <c r="A26" s="6" t="s">
        <v>160</v>
      </c>
      <c r="B26" s="2" t="s">
        <v>161</v>
      </c>
      <c r="C26" s="9">
        <v>40</v>
      </c>
      <c r="D26" s="103">
        <v>93548</v>
      </c>
      <c r="E26" s="39">
        <v>1100</v>
      </c>
      <c r="F26" s="39"/>
      <c r="G26" s="39">
        <f t="shared" si="0"/>
        <v>16640.64</v>
      </c>
      <c r="H26" s="39">
        <f t="shared" si="1"/>
        <v>109088.64</v>
      </c>
      <c r="I26" s="80">
        <f t="shared" si="2"/>
        <v>92448</v>
      </c>
    </row>
    <row r="27" spans="1:9" ht="13.5" thickBot="1">
      <c r="A27" s="6" t="s">
        <v>160</v>
      </c>
      <c r="B27" s="2" t="s">
        <v>159</v>
      </c>
      <c r="C27" s="9">
        <v>8</v>
      </c>
      <c r="D27" s="103">
        <v>92128</v>
      </c>
      <c r="E27" s="39">
        <v>1100</v>
      </c>
      <c r="F27" s="39"/>
      <c r="G27" s="39">
        <f t="shared" si="0"/>
        <v>16385.04</v>
      </c>
      <c r="H27" s="39">
        <f t="shared" si="1"/>
        <v>107413.04000000001</v>
      </c>
      <c r="I27" s="80">
        <f t="shared" si="2"/>
        <v>91028</v>
      </c>
    </row>
    <row r="28" spans="1:9" ht="13.5" thickBot="1">
      <c r="A28" s="6" t="s">
        <v>160</v>
      </c>
      <c r="B28" s="2" t="s">
        <v>162</v>
      </c>
      <c r="C28" s="9">
        <v>65</v>
      </c>
      <c r="D28" s="103">
        <v>93498</v>
      </c>
      <c r="E28" s="39">
        <v>1100</v>
      </c>
      <c r="F28" s="39"/>
      <c r="G28" s="39">
        <f t="shared" si="0"/>
        <v>16631.64</v>
      </c>
      <c r="H28" s="39">
        <f t="shared" si="1"/>
        <v>109029.64</v>
      </c>
      <c r="I28" s="80">
        <f t="shared" si="2"/>
        <v>92398</v>
      </c>
    </row>
    <row r="29" spans="1:9" ht="13.5" thickBot="1">
      <c r="A29" s="6" t="s">
        <v>160</v>
      </c>
      <c r="B29" s="2" t="s">
        <v>163</v>
      </c>
      <c r="C29" s="9">
        <v>55</v>
      </c>
      <c r="D29" s="103">
        <v>93598</v>
      </c>
      <c r="E29" s="39">
        <v>1100</v>
      </c>
      <c r="F29" s="39"/>
      <c r="G29" s="39">
        <f t="shared" si="0"/>
        <v>16649.64</v>
      </c>
      <c r="H29" s="39">
        <f t="shared" si="1"/>
        <v>109147.64</v>
      </c>
      <c r="I29" s="80">
        <f t="shared" si="2"/>
        <v>92498</v>
      </c>
    </row>
    <row r="30" spans="1:9" ht="13.5" thickBot="1">
      <c r="A30" s="6" t="s">
        <v>166</v>
      </c>
      <c r="B30" s="2" t="s">
        <v>165</v>
      </c>
      <c r="C30" s="9">
        <v>3</v>
      </c>
      <c r="D30" s="103">
        <v>92848</v>
      </c>
      <c r="E30" s="39">
        <v>1100</v>
      </c>
      <c r="F30" s="39"/>
      <c r="G30" s="39">
        <f t="shared" si="0"/>
        <v>16514.64</v>
      </c>
      <c r="H30" s="39">
        <f t="shared" si="1"/>
        <v>108262.64</v>
      </c>
      <c r="I30" s="80">
        <f t="shared" si="2"/>
        <v>91748</v>
      </c>
    </row>
    <row r="31" spans="1:9" ht="13.5" thickBot="1">
      <c r="A31" s="89"/>
      <c r="B31" s="73" t="s">
        <v>171</v>
      </c>
      <c r="C31" s="74"/>
      <c r="D31" s="105">
        <v>93498</v>
      </c>
      <c r="E31" s="41">
        <v>1100</v>
      </c>
      <c r="F31" s="41"/>
      <c r="G31" s="41">
        <f>(D31-E31)*18%</f>
        <v>16631.64</v>
      </c>
      <c r="H31" s="41">
        <f>D31-E31+G31</f>
        <v>109029.64</v>
      </c>
      <c r="I31" s="80">
        <f>H31-G31</f>
        <v>92398</v>
      </c>
    </row>
    <row r="32" spans="1:9" ht="13.5" thickBot="1">
      <c r="A32" s="7" t="s">
        <v>97</v>
      </c>
      <c r="B32" s="8" t="s">
        <v>99</v>
      </c>
      <c r="C32" s="10" t="s">
        <v>100</v>
      </c>
      <c r="D32" s="105">
        <v>93498</v>
      </c>
      <c r="E32" s="41">
        <v>1100</v>
      </c>
      <c r="F32" s="41"/>
      <c r="G32" s="41">
        <f t="shared" si="0"/>
        <v>16631.64</v>
      </c>
      <c r="H32" s="41">
        <f t="shared" si="1"/>
        <v>109029.64</v>
      </c>
      <c r="I32" s="80">
        <f t="shared" si="2"/>
        <v>92398</v>
      </c>
    </row>
    <row r="33" spans="2:8" ht="13.5" thickBot="1">
      <c r="B33" s="63"/>
      <c r="D33" s="122"/>
      <c r="E33" s="62"/>
      <c r="F33" s="62"/>
      <c r="G33" s="62"/>
      <c r="H33" s="62"/>
    </row>
    <row r="34" spans="1:9" ht="13.5" thickBot="1">
      <c r="A34" s="251" t="s">
        <v>22</v>
      </c>
      <c r="B34" s="252"/>
      <c r="C34" s="252"/>
      <c r="D34" s="252"/>
      <c r="E34" s="252"/>
      <c r="F34" s="252"/>
      <c r="G34" s="252"/>
      <c r="H34" s="252"/>
      <c r="I34" s="253"/>
    </row>
    <row r="35" spans="1:9" ht="13.5" thickBot="1">
      <c r="A35" s="256" t="s">
        <v>14</v>
      </c>
      <c r="B35" s="257"/>
      <c r="C35" s="81" t="s">
        <v>7</v>
      </c>
      <c r="D35" s="125" t="s">
        <v>0</v>
      </c>
      <c r="E35" s="14" t="s">
        <v>15</v>
      </c>
      <c r="F35" s="88"/>
      <c r="G35" s="54" t="s">
        <v>167</v>
      </c>
      <c r="H35" s="55" t="s">
        <v>1</v>
      </c>
      <c r="I35" s="57" t="s">
        <v>69</v>
      </c>
    </row>
    <row r="36" spans="1:9" ht="13.5" thickBot="1">
      <c r="A36" s="107" t="s">
        <v>6</v>
      </c>
      <c r="B36" s="108" t="s">
        <v>23</v>
      </c>
      <c r="C36" s="109">
        <v>0.9</v>
      </c>
      <c r="D36" s="102">
        <v>81430</v>
      </c>
      <c r="E36" s="102">
        <v>1100</v>
      </c>
      <c r="F36" s="110">
        <v>0</v>
      </c>
      <c r="G36" s="102">
        <f>(D36-E36-F36)*18%</f>
        <v>14459.4</v>
      </c>
      <c r="H36" s="102">
        <f>D36-E36-F36+G36</f>
        <v>94789.4</v>
      </c>
      <c r="I36" s="111">
        <f aca="true" t="shared" si="3" ref="I36:I53">H36-G36</f>
        <v>80330</v>
      </c>
    </row>
    <row r="37" spans="1:9" ht="13.5" thickBot="1">
      <c r="A37" s="112" t="s">
        <v>107</v>
      </c>
      <c r="B37" s="113" t="s">
        <v>106</v>
      </c>
      <c r="C37" s="114">
        <v>1.2</v>
      </c>
      <c r="D37" s="103">
        <v>80996</v>
      </c>
      <c r="E37" s="103">
        <v>1100</v>
      </c>
      <c r="F37" s="110">
        <v>0</v>
      </c>
      <c r="G37" s="102">
        <f aca="true" t="shared" si="4" ref="G37:G53">(D37-E37-F37)*18%</f>
        <v>14381.279999999999</v>
      </c>
      <c r="H37" s="102">
        <f aca="true" t="shared" si="5" ref="H37:H53">D37-E37-F37+G37</f>
        <v>94277.28</v>
      </c>
      <c r="I37" s="111">
        <f t="shared" si="3"/>
        <v>79896</v>
      </c>
    </row>
    <row r="38" spans="1:9" ht="13.5" thickBot="1">
      <c r="A38" s="115" t="s">
        <v>5</v>
      </c>
      <c r="B38" s="113" t="s">
        <v>172</v>
      </c>
      <c r="C38" s="114">
        <v>2.7</v>
      </c>
      <c r="D38" s="103">
        <v>75940</v>
      </c>
      <c r="E38" s="103">
        <v>1100</v>
      </c>
      <c r="F38" s="110">
        <v>0</v>
      </c>
      <c r="G38" s="102">
        <f>(D38-E38-F38)*18%</f>
        <v>13471.199999999999</v>
      </c>
      <c r="H38" s="102">
        <f>D38-E38-F38+G38</f>
        <v>88311.2</v>
      </c>
      <c r="I38" s="111">
        <f>H38-G38</f>
        <v>74840</v>
      </c>
    </row>
    <row r="39" spans="1:9" ht="13.5" thickBot="1">
      <c r="A39" s="112" t="s">
        <v>5</v>
      </c>
      <c r="B39" s="116" t="s">
        <v>11</v>
      </c>
      <c r="C39" s="114">
        <v>8</v>
      </c>
      <c r="D39" s="103">
        <v>75940</v>
      </c>
      <c r="E39" s="103">
        <v>1100</v>
      </c>
      <c r="F39" s="110">
        <v>0</v>
      </c>
      <c r="G39" s="102">
        <f t="shared" si="4"/>
        <v>13471.199999999999</v>
      </c>
      <c r="H39" s="102">
        <f t="shared" si="5"/>
        <v>88311.2</v>
      </c>
      <c r="I39" s="111">
        <f t="shared" si="3"/>
        <v>74840</v>
      </c>
    </row>
    <row r="40" spans="1:9" ht="13.5" thickBot="1">
      <c r="A40" s="117" t="s">
        <v>5</v>
      </c>
      <c r="B40" s="116" t="s">
        <v>108</v>
      </c>
      <c r="C40" s="114">
        <v>8</v>
      </c>
      <c r="D40" s="103">
        <v>76890</v>
      </c>
      <c r="E40" s="103">
        <v>1100</v>
      </c>
      <c r="F40" s="110">
        <v>0</v>
      </c>
      <c r="G40" s="102">
        <f t="shared" si="4"/>
        <v>13642.199999999999</v>
      </c>
      <c r="H40" s="102">
        <f t="shared" si="5"/>
        <v>89432.2</v>
      </c>
      <c r="I40" s="111">
        <f t="shared" si="3"/>
        <v>75790</v>
      </c>
    </row>
    <row r="41" spans="1:9" ht="13.5" thickBot="1">
      <c r="A41" s="117" t="s">
        <v>24</v>
      </c>
      <c r="B41" s="116" t="s">
        <v>89</v>
      </c>
      <c r="C41" s="114">
        <v>18</v>
      </c>
      <c r="D41" s="103">
        <v>77586</v>
      </c>
      <c r="E41" s="103">
        <v>1100</v>
      </c>
      <c r="F41" s="110">
        <v>0</v>
      </c>
      <c r="G41" s="102">
        <f t="shared" si="4"/>
        <v>13767.48</v>
      </c>
      <c r="H41" s="102">
        <f t="shared" si="5"/>
        <v>90253.48</v>
      </c>
      <c r="I41" s="111">
        <f t="shared" si="3"/>
        <v>76486</v>
      </c>
    </row>
    <row r="42" spans="1:9" ht="13.5" thickBot="1">
      <c r="A42" s="117" t="s">
        <v>9</v>
      </c>
      <c r="B42" s="116" t="s">
        <v>8</v>
      </c>
      <c r="C42" s="114">
        <v>1.2</v>
      </c>
      <c r="D42" s="103">
        <v>77270</v>
      </c>
      <c r="E42" s="103">
        <v>1100</v>
      </c>
      <c r="F42" s="110">
        <v>0</v>
      </c>
      <c r="G42" s="102">
        <f t="shared" si="4"/>
        <v>13710.6</v>
      </c>
      <c r="H42" s="102">
        <f t="shared" si="5"/>
        <v>89880.6</v>
      </c>
      <c r="I42" s="111">
        <f t="shared" si="3"/>
        <v>76170</v>
      </c>
    </row>
    <row r="43" spans="1:9" ht="13.5" thickBot="1">
      <c r="A43" s="117" t="s">
        <v>71</v>
      </c>
      <c r="B43" s="116" t="s">
        <v>70</v>
      </c>
      <c r="C43" s="114">
        <v>0.35</v>
      </c>
      <c r="D43" s="103">
        <v>79367</v>
      </c>
      <c r="E43" s="103">
        <v>1100</v>
      </c>
      <c r="F43" s="110">
        <v>0</v>
      </c>
      <c r="G43" s="102">
        <f t="shared" si="4"/>
        <v>14088.06</v>
      </c>
      <c r="H43" s="102">
        <f t="shared" si="5"/>
        <v>92355.06</v>
      </c>
      <c r="I43" s="111">
        <f t="shared" si="3"/>
        <v>78267</v>
      </c>
    </row>
    <row r="44" spans="1:9" ht="13.5" thickBot="1">
      <c r="A44" s="117" t="s">
        <v>10</v>
      </c>
      <c r="B44" s="116" t="s">
        <v>114</v>
      </c>
      <c r="C44" s="114">
        <v>0.28</v>
      </c>
      <c r="D44" s="103">
        <v>78480</v>
      </c>
      <c r="E44" s="103">
        <v>1100</v>
      </c>
      <c r="F44" s="110">
        <v>0</v>
      </c>
      <c r="G44" s="102">
        <f t="shared" si="4"/>
        <v>13928.4</v>
      </c>
      <c r="H44" s="102">
        <f t="shared" si="5"/>
        <v>91308.4</v>
      </c>
      <c r="I44" s="111">
        <f t="shared" si="3"/>
        <v>77380</v>
      </c>
    </row>
    <row r="45" spans="1:9" ht="13.5" thickBot="1">
      <c r="A45" s="117" t="s">
        <v>10</v>
      </c>
      <c r="B45" s="116" t="s">
        <v>112</v>
      </c>
      <c r="C45" s="114">
        <v>0.22</v>
      </c>
      <c r="D45" s="103">
        <v>78480</v>
      </c>
      <c r="E45" s="103">
        <v>1100</v>
      </c>
      <c r="F45" s="110">
        <v>0</v>
      </c>
      <c r="G45" s="102">
        <f t="shared" si="4"/>
        <v>13928.4</v>
      </c>
      <c r="H45" s="102">
        <f t="shared" si="5"/>
        <v>91308.4</v>
      </c>
      <c r="I45" s="111">
        <f t="shared" si="3"/>
        <v>77380</v>
      </c>
    </row>
    <row r="46" spans="1:9" ht="13.5" thickBot="1">
      <c r="A46" s="117" t="s">
        <v>33</v>
      </c>
      <c r="B46" s="116" t="s">
        <v>34</v>
      </c>
      <c r="C46" s="114">
        <v>0.43</v>
      </c>
      <c r="D46" s="103">
        <v>82440</v>
      </c>
      <c r="E46" s="103">
        <v>1100</v>
      </c>
      <c r="F46" s="110">
        <v>0</v>
      </c>
      <c r="G46" s="102">
        <f t="shared" si="4"/>
        <v>14641.199999999999</v>
      </c>
      <c r="H46" s="102">
        <f t="shared" si="5"/>
        <v>95981.2</v>
      </c>
      <c r="I46" s="111">
        <f t="shared" si="3"/>
        <v>81340</v>
      </c>
    </row>
    <row r="47" spans="1:9" ht="13.5" thickBot="1">
      <c r="A47" s="117" t="s">
        <v>33</v>
      </c>
      <c r="B47" s="116" t="s">
        <v>93</v>
      </c>
      <c r="C47" s="114">
        <v>0.22</v>
      </c>
      <c r="D47" s="103">
        <v>83890</v>
      </c>
      <c r="E47" s="103">
        <v>1100</v>
      </c>
      <c r="F47" s="110">
        <v>0</v>
      </c>
      <c r="G47" s="102">
        <f t="shared" si="4"/>
        <v>14902.199999999999</v>
      </c>
      <c r="H47" s="102">
        <f t="shared" si="5"/>
        <v>97692.2</v>
      </c>
      <c r="I47" s="111">
        <f t="shared" si="3"/>
        <v>82790</v>
      </c>
    </row>
    <row r="48" spans="1:9" ht="13.5" thickBot="1">
      <c r="A48" s="118" t="s">
        <v>33</v>
      </c>
      <c r="B48" s="113" t="s">
        <v>91</v>
      </c>
      <c r="C48" s="114"/>
      <c r="D48" s="103">
        <v>79710</v>
      </c>
      <c r="E48" s="103">
        <v>1100</v>
      </c>
      <c r="F48" s="110">
        <v>0</v>
      </c>
      <c r="G48" s="102">
        <f t="shared" si="4"/>
        <v>14149.8</v>
      </c>
      <c r="H48" s="102">
        <f t="shared" si="5"/>
        <v>92759.8</v>
      </c>
      <c r="I48" s="111">
        <f t="shared" si="3"/>
        <v>78610</v>
      </c>
    </row>
    <row r="49" spans="1:9" ht="13.5" thickBot="1">
      <c r="A49" s="118" t="s">
        <v>33</v>
      </c>
      <c r="B49" s="113" t="s">
        <v>111</v>
      </c>
      <c r="C49" s="114"/>
      <c r="D49" s="103">
        <v>80830</v>
      </c>
      <c r="E49" s="103">
        <v>1100</v>
      </c>
      <c r="F49" s="110">
        <v>0</v>
      </c>
      <c r="G49" s="102">
        <f t="shared" si="4"/>
        <v>14351.4</v>
      </c>
      <c r="H49" s="102">
        <f t="shared" si="5"/>
        <v>94081.4</v>
      </c>
      <c r="I49" s="111">
        <f t="shared" si="3"/>
        <v>79730</v>
      </c>
    </row>
    <row r="50" spans="1:9" ht="13.5" thickBot="1">
      <c r="A50" s="117" t="s">
        <v>2</v>
      </c>
      <c r="B50" s="116" t="s">
        <v>3</v>
      </c>
      <c r="C50" s="114" t="s">
        <v>27</v>
      </c>
      <c r="D50" s="103">
        <v>73400</v>
      </c>
      <c r="E50" s="103">
        <v>0</v>
      </c>
      <c r="F50" s="110">
        <v>0</v>
      </c>
      <c r="G50" s="102">
        <f t="shared" si="4"/>
        <v>13212</v>
      </c>
      <c r="H50" s="102">
        <f t="shared" si="5"/>
        <v>86612</v>
      </c>
      <c r="I50" s="111">
        <f t="shared" si="3"/>
        <v>73400</v>
      </c>
    </row>
    <row r="51" spans="1:9" ht="13.5" thickBot="1">
      <c r="A51" s="117" t="s">
        <v>2</v>
      </c>
      <c r="B51" s="116" t="s">
        <v>4</v>
      </c>
      <c r="C51" s="114" t="s">
        <v>27</v>
      </c>
      <c r="D51" s="103">
        <v>66332</v>
      </c>
      <c r="E51" s="103">
        <v>0</v>
      </c>
      <c r="F51" s="110">
        <v>0</v>
      </c>
      <c r="G51" s="102">
        <f t="shared" si="4"/>
        <v>11939.76</v>
      </c>
      <c r="H51" s="102">
        <f t="shared" si="5"/>
        <v>78271.76</v>
      </c>
      <c r="I51" s="111">
        <f t="shared" si="3"/>
        <v>66332</v>
      </c>
    </row>
    <row r="52" spans="1:9" ht="13.5" thickBot="1">
      <c r="A52" s="118" t="s">
        <v>2</v>
      </c>
      <c r="B52" s="113" t="s">
        <v>13</v>
      </c>
      <c r="C52" s="114" t="s">
        <v>27</v>
      </c>
      <c r="D52" s="103">
        <v>72810</v>
      </c>
      <c r="E52" s="103">
        <v>0</v>
      </c>
      <c r="F52" s="110">
        <v>0</v>
      </c>
      <c r="G52" s="102">
        <f t="shared" si="4"/>
        <v>13105.8</v>
      </c>
      <c r="H52" s="102">
        <f t="shared" si="5"/>
        <v>85915.8</v>
      </c>
      <c r="I52" s="111">
        <f t="shared" si="3"/>
        <v>72810</v>
      </c>
    </row>
    <row r="53" spans="1:9" ht="13.5" thickBot="1">
      <c r="A53" s="64" t="s">
        <v>2</v>
      </c>
      <c r="B53" s="65" t="s">
        <v>28</v>
      </c>
      <c r="C53" s="119" t="s">
        <v>27</v>
      </c>
      <c r="D53" s="105">
        <v>73350</v>
      </c>
      <c r="E53" s="105">
        <v>0</v>
      </c>
      <c r="F53" s="110">
        <v>0</v>
      </c>
      <c r="G53" s="102">
        <f t="shared" si="4"/>
        <v>13203</v>
      </c>
      <c r="H53" s="102">
        <f t="shared" si="5"/>
        <v>86553</v>
      </c>
      <c r="I53" s="111">
        <f t="shared" si="3"/>
        <v>73350</v>
      </c>
    </row>
    <row r="54" spans="1:9" ht="15" customHeight="1" thickBot="1">
      <c r="A54" s="120"/>
      <c r="B54" s="121"/>
      <c r="C54" s="120"/>
      <c r="D54" s="122"/>
      <c r="E54" s="122"/>
      <c r="F54" s="122"/>
      <c r="G54" s="122"/>
      <c r="H54" s="122"/>
      <c r="I54" s="120"/>
    </row>
    <row r="55" spans="1:9" ht="13.5" thickBot="1">
      <c r="A55" s="258" t="s">
        <v>25</v>
      </c>
      <c r="B55" s="259"/>
      <c r="C55" s="259"/>
      <c r="D55" s="259"/>
      <c r="E55" s="259"/>
      <c r="F55" s="259"/>
      <c r="G55" s="259"/>
      <c r="H55" s="259"/>
      <c r="I55" s="260"/>
    </row>
    <row r="56" spans="1:9" ht="13.5" thickBot="1">
      <c r="A56" s="261" t="s">
        <v>14</v>
      </c>
      <c r="B56" s="262"/>
      <c r="C56" s="124" t="s">
        <v>7</v>
      </c>
      <c r="D56" s="125" t="s">
        <v>0</v>
      </c>
      <c r="E56" s="126" t="s">
        <v>15</v>
      </c>
      <c r="F56" s="127"/>
      <c r="G56" s="125" t="s">
        <v>167</v>
      </c>
      <c r="H56" s="128" t="s">
        <v>1</v>
      </c>
      <c r="I56" s="57" t="s">
        <v>69</v>
      </c>
    </row>
    <row r="57" spans="1:9" ht="13.5" thickBot="1">
      <c r="A57" s="129" t="s">
        <v>30</v>
      </c>
      <c r="B57" s="130" t="s">
        <v>80</v>
      </c>
      <c r="C57" s="109">
        <v>0.92</v>
      </c>
      <c r="D57" s="92">
        <v>75990</v>
      </c>
      <c r="E57" s="102">
        <v>1100</v>
      </c>
      <c r="F57" s="110">
        <v>0</v>
      </c>
      <c r="G57" s="102">
        <f aca="true" t="shared" si="6" ref="G57:G66">(D57-E57-F57)*18%</f>
        <v>13480.199999999999</v>
      </c>
      <c r="H57" s="102">
        <f aca="true" t="shared" si="7" ref="H57:H66">D57-E57-F57+G57</f>
        <v>88370.2</v>
      </c>
      <c r="I57" s="111">
        <f aca="true" t="shared" si="8" ref="I57:I66">H57-G57</f>
        <v>74890</v>
      </c>
    </row>
    <row r="58" spans="1:9" ht="13.5" thickBot="1">
      <c r="A58" s="131" t="s">
        <v>173</v>
      </c>
      <c r="B58" s="132" t="s">
        <v>170</v>
      </c>
      <c r="C58" s="114">
        <v>1.1</v>
      </c>
      <c r="D58" s="93">
        <v>75590</v>
      </c>
      <c r="E58" s="103">
        <v>1100</v>
      </c>
      <c r="F58" s="110">
        <v>0</v>
      </c>
      <c r="G58" s="102">
        <f t="shared" si="6"/>
        <v>13408.199999999999</v>
      </c>
      <c r="H58" s="102">
        <f t="shared" si="7"/>
        <v>87898.2</v>
      </c>
      <c r="I58" s="111">
        <f>H58-G58</f>
        <v>74490</v>
      </c>
    </row>
    <row r="59" spans="1:9" ht="13.5" thickBot="1">
      <c r="A59" s="131" t="s">
        <v>30</v>
      </c>
      <c r="B59" s="132" t="s">
        <v>120</v>
      </c>
      <c r="C59" s="114">
        <v>2</v>
      </c>
      <c r="D59" s="93">
        <v>75990</v>
      </c>
      <c r="E59" s="103">
        <v>1100</v>
      </c>
      <c r="F59" s="110">
        <v>0</v>
      </c>
      <c r="G59" s="102">
        <f t="shared" si="6"/>
        <v>13480.199999999999</v>
      </c>
      <c r="H59" s="102">
        <f t="shared" si="7"/>
        <v>88370.2</v>
      </c>
      <c r="I59" s="111">
        <f t="shared" si="8"/>
        <v>74890</v>
      </c>
    </row>
    <row r="60" spans="1:9" ht="13.5" thickBot="1">
      <c r="A60" s="131" t="s">
        <v>30</v>
      </c>
      <c r="B60" s="132" t="s">
        <v>169</v>
      </c>
      <c r="C60" s="114">
        <v>3</v>
      </c>
      <c r="D60" s="93">
        <v>77190</v>
      </c>
      <c r="E60" s="103">
        <v>1100</v>
      </c>
      <c r="F60" s="110">
        <v>0</v>
      </c>
      <c r="G60" s="102">
        <f t="shared" si="6"/>
        <v>13696.199999999999</v>
      </c>
      <c r="H60" s="102">
        <f t="shared" si="7"/>
        <v>89786.2</v>
      </c>
      <c r="I60" s="111">
        <f t="shared" si="8"/>
        <v>76090</v>
      </c>
    </row>
    <row r="61" spans="1:9" ht="13.5" thickBot="1">
      <c r="A61" s="131" t="s">
        <v>74</v>
      </c>
      <c r="B61" s="132" t="s">
        <v>12</v>
      </c>
      <c r="C61" s="114">
        <v>4.2</v>
      </c>
      <c r="D61" s="93">
        <v>82766</v>
      </c>
      <c r="E61" s="103">
        <v>1100</v>
      </c>
      <c r="F61" s="110">
        <v>0</v>
      </c>
      <c r="G61" s="102">
        <f t="shared" si="6"/>
        <v>14699.88</v>
      </c>
      <c r="H61" s="102">
        <f t="shared" si="7"/>
        <v>96365.88</v>
      </c>
      <c r="I61" s="111">
        <f t="shared" si="8"/>
        <v>81666</v>
      </c>
    </row>
    <row r="62" spans="1:9" ht="13.5" thickBot="1">
      <c r="A62" s="131" t="s">
        <v>36</v>
      </c>
      <c r="B62" s="132" t="s">
        <v>35</v>
      </c>
      <c r="C62" s="114">
        <v>6.5</v>
      </c>
      <c r="D62" s="93">
        <v>83160</v>
      </c>
      <c r="E62" s="103">
        <v>1100</v>
      </c>
      <c r="F62" s="110">
        <v>0</v>
      </c>
      <c r="G62" s="102">
        <f t="shared" si="6"/>
        <v>14770.8</v>
      </c>
      <c r="H62" s="102">
        <f t="shared" si="7"/>
        <v>96830.8</v>
      </c>
      <c r="I62" s="111">
        <f t="shared" si="8"/>
        <v>82060</v>
      </c>
    </row>
    <row r="63" spans="1:9" ht="13.5" thickBot="1">
      <c r="A63" s="131" t="s">
        <v>73</v>
      </c>
      <c r="B63" s="132" t="s">
        <v>72</v>
      </c>
      <c r="C63" s="114">
        <v>50</v>
      </c>
      <c r="D63" s="93">
        <v>83630</v>
      </c>
      <c r="E63" s="103">
        <v>1100</v>
      </c>
      <c r="F63" s="110">
        <v>0</v>
      </c>
      <c r="G63" s="102">
        <f t="shared" si="6"/>
        <v>14855.4</v>
      </c>
      <c r="H63" s="102">
        <f t="shared" si="7"/>
        <v>97385.4</v>
      </c>
      <c r="I63" s="111">
        <f t="shared" si="8"/>
        <v>82530</v>
      </c>
    </row>
    <row r="64" spans="1:9" ht="13.5" thickBot="1">
      <c r="A64" s="131" t="s">
        <v>2</v>
      </c>
      <c r="B64" s="132" t="s">
        <v>29</v>
      </c>
      <c r="C64" s="114" t="s">
        <v>27</v>
      </c>
      <c r="D64" s="93">
        <v>73236</v>
      </c>
      <c r="E64" s="103">
        <v>0</v>
      </c>
      <c r="F64" s="110">
        <v>0</v>
      </c>
      <c r="G64" s="102">
        <f t="shared" si="6"/>
        <v>13182.48</v>
      </c>
      <c r="H64" s="102">
        <f t="shared" si="7"/>
        <v>86418.48</v>
      </c>
      <c r="I64" s="111">
        <f t="shared" si="8"/>
        <v>73236</v>
      </c>
    </row>
    <row r="65" spans="1:9" ht="13.5" thickBot="1">
      <c r="A65" s="131" t="s">
        <v>2</v>
      </c>
      <c r="B65" s="132" t="s">
        <v>31</v>
      </c>
      <c r="C65" s="114" t="s">
        <v>27</v>
      </c>
      <c r="D65" s="93">
        <v>74230</v>
      </c>
      <c r="E65" s="103">
        <v>0</v>
      </c>
      <c r="F65" s="110">
        <v>0</v>
      </c>
      <c r="G65" s="102">
        <f t="shared" si="6"/>
        <v>13361.4</v>
      </c>
      <c r="H65" s="102">
        <f t="shared" si="7"/>
        <v>87591.4</v>
      </c>
      <c r="I65" s="111">
        <f t="shared" si="8"/>
        <v>74230</v>
      </c>
    </row>
    <row r="66" spans="1:9" ht="12.75">
      <c r="A66" s="131" t="s">
        <v>2</v>
      </c>
      <c r="B66" s="132" t="s">
        <v>32</v>
      </c>
      <c r="C66" s="114" t="s">
        <v>27</v>
      </c>
      <c r="D66" s="93">
        <v>69110</v>
      </c>
      <c r="E66" s="103">
        <v>0</v>
      </c>
      <c r="F66" s="110">
        <v>0</v>
      </c>
      <c r="G66" s="102">
        <f t="shared" si="6"/>
        <v>12439.8</v>
      </c>
      <c r="H66" s="102">
        <f t="shared" si="7"/>
        <v>81549.8</v>
      </c>
      <c r="I66" s="111">
        <f t="shared" si="8"/>
        <v>69110</v>
      </c>
    </row>
    <row r="67" spans="1:9" ht="13.5" thickBot="1">
      <c r="A67" s="64"/>
      <c r="B67" s="133"/>
      <c r="C67" s="133"/>
      <c r="D67" s="133"/>
      <c r="E67" s="133"/>
      <c r="F67" s="133"/>
      <c r="G67" s="133"/>
      <c r="H67" s="133"/>
      <c r="I67" s="134"/>
    </row>
    <row r="68" spans="1:9" s="52" customFormat="1" ht="16.5">
      <c r="A68" s="27" t="s">
        <v>75</v>
      </c>
      <c r="B68" s="120"/>
      <c r="C68" s="120"/>
      <c r="D68" s="120"/>
      <c r="E68" s="120"/>
      <c r="F68" s="120"/>
      <c r="G68" s="120"/>
      <c r="H68" s="120"/>
      <c r="I68" s="120"/>
    </row>
    <row r="69" spans="1:9" ht="12.75">
      <c r="A69" s="120"/>
      <c r="B69" s="120"/>
      <c r="C69" s="120"/>
      <c r="E69" s="120"/>
      <c r="F69" s="120"/>
      <c r="G69" s="120"/>
      <c r="H69" s="120"/>
      <c r="I69" s="135"/>
    </row>
    <row r="70" spans="1:8" ht="12.75">
      <c r="A70" s="52"/>
      <c r="B70" s="47"/>
      <c r="C70" s="47"/>
      <c r="D70" s="53"/>
      <c r="E70" s="47"/>
      <c r="F70" s="47"/>
      <c r="G70" s="47"/>
      <c r="H70" s="47"/>
    </row>
    <row r="71" spans="1:8" ht="12.75">
      <c r="A71" s="66"/>
      <c r="B71" s="66"/>
      <c r="C71" s="66"/>
      <c r="D71" s="214"/>
      <c r="E71" s="66"/>
      <c r="F71" s="66"/>
      <c r="G71" s="66"/>
      <c r="H71" s="66"/>
    </row>
    <row r="72" spans="1:8" ht="12.75">
      <c r="A72" s="250"/>
      <c r="B72" s="250"/>
      <c r="C72" s="51"/>
      <c r="D72" s="95"/>
      <c r="E72" s="51"/>
      <c r="F72" s="51"/>
      <c r="G72" s="51"/>
      <c r="H72" s="51"/>
    </row>
    <row r="73" spans="1:8" ht="12.75">
      <c r="A73" s="32"/>
      <c r="B73" s="50"/>
      <c r="C73" s="26"/>
      <c r="D73" s="205"/>
      <c r="E73" s="46"/>
      <c r="F73" s="46"/>
      <c r="G73" s="67"/>
      <c r="H73" s="67"/>
    </row>
    <row r="74" spans="1:8" ht="12.75">
      <c r="A74" s="32"/>
      <c r="B74" s="50"/>
      <c r="C74" s="26"/>
      <c r="D74" s="205"/>
      <c r="E74" s="46"/>
      <c r="F74" s="46"/>
      <c r="G74" s="67"/>
      <c r="H74" s="67"/>
    </row>
    <row r="75" spans="1:8" ht="12.75">
      <c r="A75" s="66"/>
      <c r="B75" s="66"/>
      <c r="C75" s="66"/>
      <c r="D75" s="214"/>
      <c r="E75" s="66"/>
      <c r="F75" s="66"/>
      <c r="G75" s="66"/>
      <c r="H75" s="66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142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81" t="s">
        <v>87</v>
      </c>
      <c r="B2" s="281"/>
      <c r="C2" s="281"/>
      <c r="D2" s="281"/>
      <c r="E2" s="281"/>
      <c r="F2" s="281"/>
      <c r="G2" s="281"/>
      <c r="H2" s="281"/>
    </row>
    <row r="3" spans="1:8" ht="16.5">
      <c r="A3" s="282" t="s">
        <v>88</v>
      </c>
      <c r="B3" s="282"/>
      <c r="C3" s="282"/>
      <c r="D3" s="282"/>
      <c r="E3" s="282"/>
      <c r="F3" s="282"/>
      <c r="G3" s="282"/>
      <c r="H3" s="282"/>
    </row>
    <row r="4" spans="1:8" ht="15">
      <c r="A4" s="283" t="s">
        <v>83</v>
      </c>
      <c r="B4" s="283"/>
      <c r="C4" s="283"/>
      <c r="D4" s="283"/>
      <c r="E4" s="283"/>
      <c r="F4" s="283"/>
      <c r="G4" s="283"/>
      <c r="H4" s="283"/>
    </row>
    <row r="5" spans="1:8" ht="15">
      <c r="A5" s="283" t="s">
        <v>84</v>
      </c>
      <c r="B5" s="283"/>
      <c r="C5" s="283"/>
      <c r="D5" s="283"/>
      <c r="E5" s="283"/>
      <c r="F5" s="283"/>
      <c r="G5" s="283"/>
      <c r="H5" s="283"/>
    </row>
    <row r="6" spans="1:8" ht="15">
      <c r="A6" s="283" t="s">
        <v>85</v>
      </c>
      <c r="B6" s="283"/>
      <c r="C6" s="283"/>
      <c r="D6" s="283"/>
      <c r="E6" s="283"/>
      <c r="F6" s="283"/>
      <c r="G6" s="283"/>
      <c r="H6" s="283"/>
    </row>
    <row r="7" spans="1:8" ht="18">
      <c r="A7" s="284" t="s">
        <v>86</v>
      </c>
      <c r="B7" s="284"/>
      <c r="C7" s="284"/>
      <c r="D7" s="284"/>
      <c r="E7" s="284"/>
      <c r="F7" s="284"/>
      <c r="G7" s="284"/>
      <c r="H7" s="284"/>
    </row>
    <row r="8" spans="1:8" ht="18.75" thickBot="1">
      <c r="A8" s="84"/>
      <c r="B8" s="84"/>
      <c r="C8" s="84"/>
      <c r="D8" s="192"/>
      <c r="E8" s="84"/>
      <c r="F8" s="84"/>
      <c r="G8" s="84"/>
      <c r="H8" s="84"/>
    </row>
    <row r="9" spans="1:9" ht="15.75" thickBot="1">
      <c r="A9" s="271" t="s">
        <v>186</v>
      </c>
      <c r="B9" s="272"/>
      <c r="C9" s="272"/>
      <c r="D9" s="272"/>
      <c r="E9" s="272"/>
      <c r="F9" s="272"/>
      <c r="G9" s="272"/>
      <c r="H9" s="272"/>
      <c r="I9" s="273"/>
    </row>
    <row r="10" spans="1:9" ht="16.5" thickBot="1">
      <c r="A10" s="274" t="s">
        <v>26</v>
      </c>
      <c r="B10" s="275"/>
      <c r="C10" s="275"/>
      <c r="D10" s="275"/>
      <c r="E10" s="275"/>
      <c r="F10" s="275"/>
      <c r="G10" s="275"/>
      <c r="H10" s="275"/>
      <c r="I10" s="276"/>
    </row>
    <row r="11" spans="1:9" ht="13.5" thickBot="1">
      <c r="A11" s="277" t="s">
        <v>14</v>
      </c>
      <c r="B11" s="278"/>
      <c r="C11" s="77" t="s">
        <v>7</v>
      </c>
      <c r="D11" s="147" t="s">
        <v>0</v>
      </c>
      <c r="E11" s="21" t="s">
        <v>137</v>
      </c>
      <c r="F11" s="21"/>
      <c r="G11" s="83" t="s">
        <v>168</v>
      </c>
      <c r="H11" s="22" t="s">
        <v>1</v>
      </c>
      <c r="I11" s="78" t="s">
        <v>69</v>
      </c>
    </row>
    <row r="12" spans="1:9" ht="12.75">
      <c r="A12" s="85" t="s">
        <v>155</v>
      </c>
      <c r="B12" s="11" t="s">
        <v>102</v>
      </c>
      <c r="C12" s="12">
        <v>11</v>
      </c>
      <c r="D12" s="195">
        <v>89350</v>
      </c>
      <c r="E12" s="82">
        <v>1100</v>
      </c>
      <c r="F12" s="82"/>
      <c r="G12" s="40">
        <f>(D12-E12)*18%</f>
        <v>15885</v>
      </c>
      <c r="H12" s="82">
        <f>D12-E12+G12</f>
        <v>104135</v>
      </c>
      <c r="I12" s="82">
        <f>H12-G12</f>
        <v>88250</v>
      </c>
    </row>
    <row r="13" spans="1:9" ht="12.75">
      <c r="A13" s="28" t="s">
        <v>155</v>
      </c>
      <c r="B13" s="2" t="s">
        <v>138</v>
      </c>
      <c r="C13" s="9" t="s">
        <v>101</v>
      </c>
      <c r="D13" s="103">
        <v>88550</v>
      </c>
      <c r="E13" s="3">
        <v>1100</v>
      </c>
      <c r="F13" s="3"/>
      <c r="G13" s="39">
        <f aca="true" t="shared" si="0" ref="G13:G33">(D13-E13)*18%</f>
        <v>15741</v>
      </c>
      <c r="H13" s="3">
        <f aca="true" t="shared" si="1" ref="H13:H33">D13-E13+G13</f>
        <v>103191</v>
      </c>
      <c r="I13" s="82">
        <f aca="true" t="shared" si="2" ref="I13:I33">H13-G13</f>
        <v>87450</v>
      </c>
    </row>
    <row r="14" spans="1:9" ht="12.75">
      <c r="A14" s="28" t="s">
        <v>155</v>
      </c>
      <c r="B14" s="2" t="s">
        <v>20</v>
      </c>
      <c r="C14" s="9">
        <v>6</v>
      </c>
      <c r="D14" s="103">
        <v>89300</v>
      </c>
      <c r="E14" s="3">
        <v>1100</v>
      </c>
      <c r="F14" s="3"/>
      <c r="G14" s="39">
        <f t="shared" si="0"/>
        <v>15876</v>
      </c>
      <c r="H14" s="3">
        <f t="shared" si="1"/>
        <v>104076</v>
      </c>
      <c r="I14" s="82">
        <f t="shared" si="2"/>
        <v>88200</v>
      </c>
    </row>
    <row r="15" spans="1:9" ht="12.75">
      <c r="A15" s="28" t="s">
        <v>155</v>
      </c>
      <c r="B15" s="2" t="s">
        <v>21</v>
      </c>
      <c r="C15" s="9">
        <v>3</v>
      </c>
      <c r="D15" s="103">
        <v>89500</v>
      </c>
      <c r="E15" s="3">
        <v>1100</v>
      </c>
      <c r="F15" s="3"/>
      <c r="G15" s="39">
        <f t="shared" si="0"/>
        <v>15912</v>
      </c>
      <c r="H15" s="3">
        <f t="shared" si="1"/>
        <v>104312</v>
      </c>
      <c r="I15" s="82">
        <f t="shared" si="2"/>
        <v>88400</v>
      </c>
    </row>
    <row r="16" spans="1:9" ht="12.75">
      <c r="A16" s="28" t="s">
        <v>155</v>
      </c>
      <c r="B16" s="2" t="s">
        <v>164</v>
      </c>
      <c r="C16" s="9">
        <v>3.4</v>
      </c>
      <c r="D16" s="103">
        <v>92050</v>
      </c>
      <c r="E16" s="3">
        <v>1100</v>
      </c>
      <c r="F16" s="3"/>
      <c r="G16" s="39">
        <f t="shared" si="0"/>
        <v>16371</v>
      </c>
      <c r="H16" s="3">
        <f>D16-E16+G16</f>
        <v>107321</v>
      </c>
      <c r="I16" s="82">
        <f t="shared" si="2"/>
        <v>90950</v>
      </c>
    </row>
    <row r="17" spans="1:9" ht="12.75">
      <c r="A17" s="28" t="s">
        <v>6</v>
      </c>
      <c r="B17" s="2" t="s">
        <v>17</v>
      </c>
      <c r="C17" s="9">
        <v>3</v>
      </c>
      <c r="D17" s="103">
        <v>90200</v>
      </c>
      <c r="E17" s="3">
        <v>1100</v>
      </c>
      <c r="F17" s="3"/>
      <c r="G17" s="39">
        <f t="shared" si="0"/>
        <v>16038</v>
      </c>
      <c r="H17" s="3">
        <f t="shared" si="1"/>
        <v>105138</v>
      </c>
      <c r="I17" s="82">
        <f t="shared" si="2"/>
        <v>89100</v>
      </c>
    </row>
    <row r="18" spans="1:9" ht="12.75">
      <c r="A18" s="28" t="s">
        <v>18</v>
      </c>
      <c r="B18" s="2" t="s">
        <v>19</v>
      </c>
      <c r="C18" s="9">
        <v>11</v>
      </c>
      <c r="D18" s="103">
        <v>90900</v>
      </c>
      <c r="E18" s="3">
        <v>1100</v>
      </c>
      <c r="F18" s="3"/>
      <c r="G18" s="39">
        <f t="shared" si="0"/>
        <v>16164</v>
      </c>
      <c r="H18" s="3">
        <f t="shared" si="1"/>
        <v>105964</v>
      </c>
      <c r="I18" s="82">
        <f t="shared" si="2"/>
        <v>89800</v>
      </c>
    </row>
    <row r="19" spans="1:9" ht="12.75">
      <c r="A19" s="28" t="s">
        <v>156</v>
      </c>
      <c r="B19" s="2" t="s">
        <v>79</v>
      </c>
      <c r="C19" s="9">
        <v>12</v>
      </c>
      <c r="D19" s="103">
        <v>96230</v>
      </c>
      <c r="E19" s="3">
        <v>1100</v>
      </c>
      <c r="F19" s="3"/>
      <c r="G19" s="39">
        <f t="shared" si="0"/>
        <v>17123.399999999998</v>
      </c>
      <c r="H19" s="3">
        <f t="shared" si="1"/>
        <v>112253.4</v>
      </c>
      <c r="I19" s="82">
        <f t="shared" si="2"/>
        <v>95130</v>
      </c>
    </row>
    <row r="20" spans="1:9" s="101" customFormat="1" ht="12.75">
      <c r="A20" s="96" t="s">
        <v>156</v>
      </c>
      <c r="B20" s="97" t="s">
        <v>96</v>
      </c>
      <c r="C20" s="98"/>
      <c r="D20" s="313">
        <v>95430</v>
      </c>
      <c r="E20" s="99">
        <v>1100</v>
      </c>
      <c r="F20" s="99"/>
      <c r="G20" s="99">
        <f t="shared" si="0"/>
        <v>16979.399999999998</v>
      </c>
      <c r="H20" s="99">
        <f t="shared" si="1"/>
        <v>111309.4</v>
      </c>
      <c r="I20" s="100">
        <f t="shared" si="2"/>
        <v>94330</v>
      </c>
    </row>
    <row r="21" spans="1:9" ht="12.75">
      <c r="A21" s="28" t="s">
        <v>104</v>
      </c>
      <c r="B21" s="2" t="s">
        <v>105</v>
      </c>
      <c r="C21" s="9">
        <v>12</v>
      </c>
      <c r="D21" s="103">
        <v>92250</v>
      </c>
      <c r="E21" s="3">
        <v>1100</v>
      </c>
      <c r="F21" s="3"/>
      <c r="G21" s="39">
        <f t="shared" si="0"/>
        <v>16407</v>
      </c>
      <c r="H21" s="3">
        <f t="shared" si="1"/>
        <v>107557</v>
      </c>
      <c r="I21" s="82">
        <f t="shared" si="2"/>
        <v>91150</v>
      </c>
    </row>
    <row r="22" spans="1:9" ht="12.75">
      <c r="A22" s="28" t="s">
        <v>104</v>
      </c>
      <c r="B22" s="2" t="s">
        <v>139</v>
      </c>
      <c r="C22" s="9">
        <v>10</v>
      </c>
      <c r="D22" s="103">
        <v>93950</v>
      </c>
      <c r="E22" s="3">
        <v>1100</v>
      </c>
      <c r="F22" s="3"/>
      <c r="G22" s="39">
        <f t="shared" si="0"/>
        <v>16713</v>
      </c>
      <c r="H22" s="3">
        <f t="shared" si="1"/>
        <v>109563</v>
      </c>
      <c r="I22" s="82">
        <f t="shared" si="2"/>
        <v>92850</v>
      </c>
    </row>
    <row r="23" spans="1:9" ht="12.75">
      <c r="A23" s="28" t="s">
        <v>95</v>
      </c>
      <c r="B23" s="2" t="s">
        <v>94</v>
      </c>
      <c r="C23" s="9">
        <v>1.9</v>
      </c>
      <c r="D23" s="103">
        <v>97050</v>
      </c>
      <c r="E23" s="3">
        <v>1100</v>
      </c>
      <c r="F23" s="3"/>
      <c r="G23" s="39">
        <f t="shared" si="0"/>
        <v>17271</v>
      </c>
      <c r="H23" s="3">
        <f t="shared" si="1"/>
        <v>113221</v>
      </c>
      <c r="I23" s="82">
        <f t="shared" si="2"/>
        <v>95950</v>
      </c>
    </row>
    <row r="24" spans="1:9" ht="12.75">
      <c r="A24" s="28" t="s">
        <v>104</v>
      </c>
      <c r="B24" s="2" t="s">
        <v>81</v>
      </c>
      <c r="C24" s="9">
        <v>3</v>
      </c>
      <c r="D24" s="103">
        <v>92250</v>
      </c>
      <c r="E24" s="3">
        <v>1100</v>
      </c>
      <c r="F24" s="3"/>
      <c r="G24" s="39">
        <f t="shared" si="0"/>
        <v>16407</v>
      </c>
      <c r="H24" s="3">
        <f t="shared" si="1"/>
        <v>107557</v>
      </c>
      <c r="I24" s="82">
        <f t="shared" si="2"/>
        <v>91150</v>
      </c>
    </row>
    <row r="25" spans="1:9" ht="12.75">
      <c r="A25" s="28" t="s">
        <v>104</v>
      </c>
      <c r="B25" s="2" t="s">
        <v>90</v>
      </c>
      <c r="C25" s="9">
        <v>8</v>
      </c>
      <c r="D25" s="103">
        <v>95550</v>
      </c>
      <c r="E25" s="3">
        <v>1100</v>
      </c>
      <c r="F25" s="3"/>
      <c r="G25" s="39">
        <f t="shared" si="0"/>
        <v>17001</v>
      </c>
      <c r="H25" s="3">
        <f t="shared" si="1"/>
        <v>111451</v>
      </c>
      <c r="I25" s="82">
        <f t="shared" si="2"/>
        <v>94450</v>
      </c>
    </row>
    <row r="26" spans="1:9" s="101" customFormat="1" ht="12.75">
      <c r="A26" s="96" t="s">
        <v>104</v>
      </c>
      <c r="B26" s="97" t="s">
        <v>103</v>
      </c>
      <c r="C26" s="98"/>
      <c r="D26" s="313">
        <v>94750</v>
      </c>
      <c r="E26" s="99">
        <v>1100</v>
      </c>
      <c r="F26" s="99"/>
      <c r="G26" s="99">
        <f t="shared" si="0"/>
        <v>16857</v>
      </c>
      <c r="H26" s="99">
        <f t="shared" si="1"/>
        <v>110507</v>
      </c>
      <c r="I26" s="100">
        <f t="shared" si="2"/>
        <v>93650</v>
      </c>
    </row>
    <row r="27" spans="1:9" ht="12.75">
      <c r="A27" s="28" t="s">
        <v>160</v>
      </c>
      <c r="B27" s="2" t="s">
        <v>161</v>
      </c>
      <c r="C27" s="9">
        <v>40</v>
      </c>
      <c r="D27" s="103">
        <v>93720</v>
      </c>
      <c r="E27" s="3">
        <v>1100</v>
      </c>
      <c r="F27" s="3"/>
      <c r="G27" s="39">
        <f t="shared" si="0"/>
        <v>16671.6</v>
      </c>
      <c r="H27" s="3">
        <f t="shared" si="1"/>
        <v>109291.6</v>
      </c>
      <c r="I27" s="82">
        <f t="shared" si="2"/>
        <v>92620</v>
      </c>
    </row>
    <row r="28" spans="1:9" ht="12.75">
      <c r="A28" s="28" t="s">
        <v>160</v>
      </c>
      <c r="B28" s="2" t="s">
        <v>159</v>
      </c>
      <c r="C28" s="9">
        <v>8</v>
      </c>
      <c r="D28" s="103">
        <v>92250</v>
      </c>
      <c r="E28" s="3">
        <v>1100</v>
      </c>
      <c r="F28" s="3"/>
      <c r="G28" s="39">
        <f t="shared" si="0"/>
        <v>16407</v>
      </c>
      <c r="H28" s="3">
        <f t="shared" si="1"/>
        <v>107557</v>
      </c>
      <c r="I28" s="82">
        <f t="shared" si="2"/>
        <v>91150</v>
      </c>
    </row>
    <row r="29" spans="1:9" ht="12.75">
      <c r="A29" s="28" t="s">
        <v>160</v>
      </c>
      <c r="B29" s="2" t="s">
        <v>162</v>
      </c>
      <c r="C29" s="9">
        <v>65</v>
      </c>
      <c r="D29" s="103">
        <v>93700</v>
      </c>
      <c r="E29" s="3">
        <v>1100</v>
      </c>
      <c r="F29" s="3"/>
      <c r="G29" s="39">
        <f t="shared" si="0"/>
        <v>16668</v>
      </c>
      <c r="H29" s="3">
        <f t="shared" si="1"/>
        <v>109268</v>
      </c>
      <c r="I29" s="82">
        <f t="shared" si="2"/>
        <v>92600</v>
      </c>
    </row>
    <row r="30" spans="1:9" ht="12.75">
      <c r="A30" s="28" t="s">
        <v>160</v>
      </c>
      <c r="B30" s="2" t="s">
        <v>163</v>
      </c>
      <c r="C30" s="9">
        <v>55</v>
      </c>
      <c r="D30" s="103">
        <v>93750</v>
      </c>
      <c r="E30" s="3">
        <v>1100</v>
      </c>
      <c r="F30" s="3"/>
      <c r="G30" s="39">
        <f t="shared" si="0"/>
        <v>16677</v>
      </c>
      <c r="H30" s="3">
        <f t="shared" si="1"/>
        <v>109327</v>
      </c>
      <c r="I30" s="82">
        <f t="shared" si="2"/>
        <v>92650</v>
      </c>
    </row>
    <row r="31" spans="1:9" ht="12.75">
      <c r="A31" s="28" t="s">
        <v>166</v>
      </c>
      <c r="B31" s="2" t="s">
        <v>165</v>
      </c>
      <c r="C31" s="9">
        <v>3</v>
      </c>
      <c r="D31" s="103">
        <v>92850</v>
      </c>
      <c r="E31" s="3">
        <v>1100</v>
      </c>
      <c r="F31" s="3"/>
      <c r="G31" s="39">
        <f t="shared" si="0"/>
        <v>16515</v>
      </c>
      <c r="H31" s="3">
        <f t="shared" si="1"/>
        <v>108265</v>
      </c>
      <c r="I31" s="82">
        <f t="shared" si="2"/>
        <v>91750</v>
      </c>
    </row>
    <row r="32" spans="1:9" ht="12.75">
      <c r="A32" s="28"/>
      <c r="B32" s="2" t="s">
        <v>171</v>
      </c>
      <c r="C32" s="9"/>
      <c r="D32" s="103">
        <v>93500</v>
      </c>
      <c r="E32" s="3">
        <v>1100</v>
      </c>
      <c r="F32" s="3"/>
      <c r="G32" s="39">
        <f>(D32-E32)*18%</f>
        <v>16632</v>
      </c>
      <c r="H32" s="3">
        <f t="shared" si="1"/>
        <v>109032</v>
      </c>
      <c r="I32" s="82">
        <f>H32-G32</f>
        <v>92400</v>
      </c>
    </row>
    <row r="33" spans="1:9" ht="12.75">
      <c r="A33" s="35" t="s">
        <v>97</v>
      </c>
      <c r="B33" s="2" t="s">
        <v>140</v>
      </c>
      <c r="C33" s="9" t="s">
        <v>100</v>
      </c>
      <c r="D33" s="103">
        <v>93500</v>
      </c>
      <c r="E33" s="3">
        <v>1100</v>
      </c>
      <c r="F33" s="3"/>
      <c r="G33" s="39">
        <f t="shared" si="0"/>
        <v>16632</v>
      </c>
      <c r="H33" s="3">
        <f t="shared" si="1"/>
        <v>109032</v>
      </c>
      <c r="I33" s="82">
        <f t="shared" si="2"/>
        <v>92400</v>
      </c>
    </row>
    <row r="34" spans="1:9" ht="12.75">
      <c r="A34" s="28"/>
      <c r="B34" s="2"/>
      <c r="C34" s="9"/>
      <c r="D34" s="103"/>
      <c r="E34" s="3"/>
      <c r="F34" s="3"/>
      <c r="G34" s="39"/>
      <c r="H34" s="3"/>
      <c r="I34" s="29"/>
    </row>
    <row r="35" spans="1:9" ht="12.75">
      <c r="A35" s="28"/>
      <c r="B35" s="2"/>
      <c r="C35" s="9"/>
      <c r="D35" s="103"/>
      <c r="E35" s="3"/>
      <c r="F35" s="3"/>
      <c r="G35" s="39"/>
      <c r="H35" s="3"/>
      <c r="I35" s="29"/>
    </row>
    <row r="36" spans="2:8" ht="13.5" thickBot="1">
      <c r="B36" s="1"/>
      <c r="D36" s="144"/>
      <c r="E36" s="4"/>
      <c r="F36" s="4"/>
      <c r="G36" s="4"/>
      <c r="H36" s="4"/>
    </row>
    <row r="37" spans="1:9" ht="16.5" thickBot="1">
      <c r="A37" s="274" t="s">
        <v>22</v>
      </c>
      <c r="B37" s="275"/>
      <c r="C37" s="275"/>
      <c r="D37" s="275"/>
      <c r="E37" s="275"/>
      <c r="F37" s="275"/>
      <c r="G37" s="275"/>
      <c r="H37" s="275"/>
      <c r="I37" s="276"/>
    </row>
    <row r="38" spans="1:9" ht="13.5" thickBot="1">
      <c r="A38" s="279" t="s">
        <v>14</v>
      </c>
      <c r="B38" s="280"/>
      <c r="C38" s="56" t="s">
        <v>7</v>
      </c>
      <c r="D38" s="125" t="s">
        <v>0</v>
      </c>
      <c r="E38" s="54" t="s">
        <v>137</v>
      </c>
      <c r="F38" s="54"/>
      <c r="G38" s="13" t="s">
        <v>168</v>
      </c>
      <c r="H38" s="55" t="s">
        <v>1</v>
      </c>
      <c r="I38" s="57" t="s">
        <v>69</v>
      </c>
    </row>
    <row r="39" spans="1:9" ht="13.5" thickBot="1">
      <c r="A39" s="107" t="s">
        <v>6</v>
      </c>
      <c r="B39" s="108" t="s">
        <v>23</v>
      </c>
      <c r="C39" s="109">
        <v>0.9</v>
      </c>
      <c r="D39" s="102">
        <v>81035</v>
      </c>
      <c r="E39" s="110">
        <v>1100</v>
      </c>
      <c r="F39" s="110">
        <v>0</v>
      </c>
      <c r="G39" s="102">
        <f>(D39-E39-F39)*18%</f>
        <v>14388.3</v>
      </c>
      <c r="H39" s="110">
        <f>D39-E39-F39+G39</f>
        <v>94323.3</v>
      </c>
      <c r="I39" s="136">
        <f aca="true" t="shared" si="3" ref="I39:I56">H39-G39</f>
        <v>79935</v>
      </c>
    </row>
    <row r="40" spans="1:9" ht="13.5" thickBot="1">
      <c r="A40" s="137" t="s">
        <v>107</v>
      </c>
      <c r="B40" s="113" t="s">
        <v>106</v>
      </c>
      <c r="C40" s="114">
        <v>1.2</v>
      </c>
      <c r="D40" s="103">
        <v>81003</v>
      </c>
      <c r="E40" s="138">
        <v>1100</v>
      </c>
      <c r="F40" s="110">
        <v>0</v>
      </c>
      <c r="G40" s="102">
        <f aca="true" t="shared" si="4" ref="G40:G56">(D40-E40-F40)*18%</f>
        <v>14382.539999999999</v>
      </c>
      <c r="H40" s="110">
        <f aca="true" t="shared" si="5" ref="H40:H56">D40-E40-F40+G40</f>
        <v>94285.54</v>
      </c>
      <c r="I40" s="136">
        <f t="shared" si="3"/>
        <v>79903</v>
      </c>
    </row>
    <row r="41" spans="1:9" ht="13.5" thickBot="1">
      <c r="A41" s="137" t="s">
        <v>5</v>
      </c>
      <c r="B41" s="113" t="s">
        <v>172</v>
      </c>
      <c r="C41" s="114">
        <v>2.7</v>
      </c>
      <c r="D41" s="103">
        <v>76425</v>
      </c>
      <c r="E41" s="138">
        <v>1100</v>
      </c>
      <c r="F41" s="110">
        <v>0</v>
      </c>
      <c r="G41" s="102">
        <f>(D41-E41-F41)*18%</f>
        <v>13558.5</v>
      </c>
      <c r="H41" s="110">
        <f>D41-E41-F41+G41</f>
        <v>88883.5</v>
      </c>
      <c r="I41" s="136">
        <f>H41-G41</f>
        <v>75325</v>
      </c>
    </row>
    <row r="42" spans="1:9" ht="13.5" thickBot="1">
      <c r="A42" s="137" t="s">
        <v>5</v>
      </c>
      <c r="B42" s="139" t="s">
        <v>11</v>
      </c>
      <c r="C42" s="114">
        <v>8</v>
      </c>
      <c r="D42" s="103">
        <v>76425</v>
      </c>
      <c r="E42" s="138">
        <v>1100</v>
      </c>
      <c r="F42" s="110">
        <v>0</v>
      </c>
      <c r="G42" s="102">
        <f t="shared" si="4"/>
        <v>13558.5</v>
      </c>
      <c r="H42" s="110">
        <f t="shared" si="5"/>
        <v>88883.5</v>
      </c>
      <c r="I42" s="136">
        <f t="shared" si="3"/>
        <v>75325</v>
      </c>
    </row>
    <row r="43" spans="1:9" ht="13.5" thickBot="1">
      <c r="A43" s="140" t="s">
        <v>5</v>
      </c>
      <c r="B43" s="139" t="s">
        <v>108</v>
      </c>
      <c r="C43" s="114">
        <v>8</v>
      </c>
      <c r="D43" s="103">
        <v>77745</v>
      </c>
      <c r="E43" s="138">
        <v>1100</v>
      </c>
      <c r="F43" s="110">
        <v>0</v>
      </c>
      <c r="G43" s="102">
        <f t="shared" si="4"/>
        <v>13796.1</v>
      </c>
      <c r="H43" s="110">
        <f t="shared" si="5"/>
        <v>90441.1</v>
      </c>
      <c r="I43" s="136">
        <f t="shared" si="3"/>
        <v>76645</v>
      </c>
    </row>
    <row r="44" spans="1:9" ht="13.5" thickBot="1">
      <c r="A44" s="140" t="s">
        <v>24</v>
      </c>
      <c r="B44" s="139" t="s">
        <v>89</v>
      </c>
      <c r="C44" s="114">
        <v>18</v>
      </c>
      <c r="D44" s="103">
        <v>77643</v>
      </c>
      <c r="E44" s="138">
        <v>1100</v>
      </c>
      <c r="F44" s="110">
        <v>0</v>
      </c>
      <c r="G44" s="102">
        <f t="shared" si="4"/>
        <v>13777.74</v>
      </c>
      <c r="H44" s="110">
        <f t="shared" si="5"/>
        <v>90320.74</v>
      </c>
      <c r="I44" s="136">
        <f t="shared" si="3"/>
        <v>76543</v>
      </c>
    </row>
    <row r="45" spans="1:9" ht="13.5" thickBot="1">
      <c r="A45" s="140" t="s">
        <v>9</v>
      </c>
      <c r="B45" s="139" t="s">
        <v>8</v>
      </c>
      <c r="C45" s="114">
        <v>1.2</v>
      </c>
      <c r="D45" s="103">
        <v>77075</v>
      </c>
      <c r="E45" s="138">
        <v>1100</v>
      </c>
      <c r="F45" s="110">
        <v>0</v>
      </c>
      <c r="G45" s="102">
        <f t="shared" si="4"/>
        <v>13675.5</v>
      </c>
      <c r="H45" s="110">
        <f t="shared" si="5"/>
        <v>89650.5</v>
      </c>
      <c r="I45" s="136">
        <f t="shared" si="3"/>
        <v>75975</v>
      </c>
    </row>
    <row r="46" spans="1:9" ht="13.5" thickBot="1">
      <c r="A46" s="140" t="s">
        <v>71</v>
      </c>
      <c r="B46" s="139" t="s">
        <v>70</v>
      </c>
      <c r="C46" s="114">
        <v>0.35</v>
      </c>
      <c r="D46" s="103">
        <v>79477</v>
      </c>
      <c r="E46" s="138">
        <v>1100</v>
      </c>
      <c r="F46" s="110">
        <v>0</v>
      </c>
      <c r="G46" s="102">
        <f t="shared" si="4"/>
        <v>14107.859999999999</v>
      </c>
      <c r="H46" s="110">
        <f t="shared" si="5"/>
        <v>92484.86</v>
      </c>
      <c r="I46" s="136">
        <f t="shared" si="3"/>
        <v>78377</v>
      </c>
    </row>
    <row r="47" spans="1:9" ht="13.5" thickBot="1">
      <c r="A47" s="140" t="s">
        <v>10</v>
      </c>
      <c r="B47" s="139" t="s">
        <v>114</v>
      </c>
      <c r="C47" s="114">
        <v>0.28</v>
      </c>
      <c r="D47" s="103">
        <v>78182</v>
      </c>
      <c r="E47" s="138">
        <v>1100</v>
      </c>
      <c r="F47" s="110">
        <v>0</v>
      </c>
      <c r="G47" s="102">
        <f t="shared" si="4"/>
        <v>13874.76</v>
      </c>
      <c r="H47" s="110">
        <f t="shared" si="5"/>
        <v>90956.76</v>
      </c>
      <c r="I47" s="136">
        <f t="shared" si="3"/>
        <v>77082</v>
      </c>
    </row>
    <row r="48" spans="1:9" ht="13.5" thickBot="1">
      <c r="A48" s="140" t="s">
        <v>10</v>
      </c>
      <c r="B48" s="139" t="s">
        <v>112</v>
      </c>
      <c r="C48" s="114">
        <v>0.22</v>
      </c>
      <c r="D48" s="103">
        <v>78182</v>
      </c>
      <c r="E48" s="138">
        <v>1100</v>
      </c>
      <c r="F48" s="110">
        <v>0</v>
      </c>
      <c r="G48" s="102">
        <f t="shared" si="4"/>
        <v>13874.76</v>
      </c>
      <c r="H48" s="110">
        <f t="shared" si="5"/>
        <v>90956.76</v>
      </c>
      <c r="I48" s="136">
        <f t="shared" si="3"/>
        <v>77082</v>
      </c>
    </row>
    <row r="49" spans="1:9" ht="13.5" thickBot="1">
      <c r="A49" s="140" t="s">
        <v>33</v>
      </c>
      <c r="B49" s="139" t="s">
        <v>34</v>
      </c>
      <c r="C49" s="114">
        <v>0.43</v>
      </c>
      <c r="D49" s="103">
        <v>82942</v>
      </c>
      <c r="E49" s="138">
        <v>1100</v>
      </c>
      <c r="F49" s="110">
        <v>0</v>
      </c>
      <c r="G49" s="102">
        <f t="shared" si="4"/>
        <v>14731.56</v>
      </c>
      <c r="H49" s="110">
        <f t="shared" si="5"/>
        <v>96573.56</v>
      </c>
      <c r="I49" s="136">
        <f t="shared" si="3"/>
        <v>81842</v>
      </c>
    </row>
    <row r="50" spans="1:9" ht="13.5" thickBot="1">
      <c r="A50" s="140" t="s">
        <v>33</v>
      </c>
      <c r="B50" s="139" t="s">
        <v>93</v>
      </c>
      <c r="C50" s="114">
        <v>0.22</v>
      </c>
      <c r="D50" s="103">
        <v>84242</v>
      </c>
      <c r="E50" s="138">
        <v>1100</v>
      </c>
      <c r="F50" s="110">
        <v>0</v>
      </c>
      <c r="G50" s="102">
        <f t="shared" si="4"/>
        <v>14965.56</v>
      </c>
      <c r="H50" s="110">
        <f t="shared" si="5"/>
        <v>98107.56</v>
      </c>
      <c r="I50" s="136">
        <f t="shared" si="3"/>
        <v>83142</v>
      </c>
    </row>
    <row r="51" spans="1:9" ht="13.5" thickBot="1">
      <c r="A51" s="118" t="s">
        <v>33</v>
      </c>
      <c r="B51" s="113" t="s">
        <v>91</v>
      </c>
      <c r="C51" s="114"/>
      <c r="D51" s="103">
        <v>78562</v>
      </c>
      <c r="E51" s="138">
        <v>1100</v>
      </c>
      <c r="F51" s="110">
        <v>0</v>
      </c>
      <c r="G51" s="102">
        <f t="shared" si="4"/>
        <v>13943.16</v>
      </c>
      <c r="H51" s="110">
        <f t="shared" si="5"/>
        <v>91405.16</v>
      </c>
      <c r="I51" s="136">
        <f t="shared" si="3"/>
        <v>77462</v>
      </c>
    </row>
    <row r="52" spans="1:9" ht="13.5" thickBot="1">
      <c r="A52" s="118" t="s">
        <v>33</v>
      </c>
      <c r="B52" s="113" t="s">
        <v>111</v>
      </c>
      <c r="C52" s="114"/>
      <c r="D52" s="103">
        <v>81932</v>
      </c>
      <c r="E52" s="138">
        <v>1100</v>
      </c>
      <c r="F52" s="110">
        <v>0</v>
      </c>
      <c r="G52" s="102">
        <f t="shared" si="4"/>
        <v>14549.76</v>
      </c>
      <c r="H52" s="110">
        <f t="shared" si="5"/>
        <v>95381.76</v>
      </c>
      <c r="I52" s="136">
        <f t="shared" si="3"/>
        <v>80832</v>
      </c>
    </row>
    <row r="53" spans="1:9" ht="13.5" thickBot="1">
      <c r="A53" s="140" t="s">
        <v>2</v>
      </c>
      <c r="B53" s="139" t="s">
        <v>3</v>
      </c>
      <c r="C53" s="114" t="s">
        <v>27</v>
      </c>
      <c r="D53" s="103">
        <v>73005</v>
      </c>
      <c r="E53" s="138">
        <v>0</v>
      </c>
      <c r="F53" s="110">
        <v>0</v>
      </c>
      <c r="G53" s="102">
        <f t="shared" si="4"/>
        <v>13140.9</v>
      </c>
      <c r="H53" s="110">
        <f t="shared" si="5"/>
        <v>86145.9</v>
      </c>
      <c r="I53" s="136">
        <f t="shared" si="3"/>
        <v>73005</v>
      </c>
    </row>
    <row r="54" spans="1:9" ht="13.5" thickBot="1">
      <c r="A54" s="140" t="s">
        <v>2</v>
      </c>
      <c r="B54" s="139" t="s">
        <v>4</v>
      </c>
      <c r="C54" s="114" t="s">
        <v>27</v>
      </c>
      <c r="D54" s="103">
        <v>66389</v>
      </c>
      <c r="E54" s="138">
        <v>0</v>
      </c>
      <c r="F54" s="110">
        <v>0</v>
      </c>
      <c r="G54" s="102">
        <f t="shared" si="4"/>
        <v>11950.02</v>
      </c>
      <c r="H54" s="110">
        <f t="shared" si="5"/>
        <v>78339.02</v>
      </c>
      <c r="I54" s="136">
        <f t="shared" si="3"/>
        <v>66389</v>
      </c>
    </row>
    <row r="55" spans="1:9" ht="13.5" thickBot="1">
      <c r="A55" s="118" t="s">
        <v>2</v>
      </c>
      <c r="B55" s="113" t="s">
        <v>13</v>
      </c>
      <c r="C55" s="114" t="s">
        <v>27</v>
      </c>
      <c r="D55" s="103">
        <v>72615</v>
      </c>
      <c r="E55" s="138">
        <v>0</v>
      </c>
      <c r="F55" s="110">
        <v>0</v>
      </c>
      <c r="G55" s="102">
        <f t="shared" si="4"/>
        <v>13070.699999999999</v>
      </c>
      <c r="H55" s="110">
        <f t="shared" si="5"/>
        <v>85685.7</v>
      </c>
      <c r="I55" s="136">
        <f t="shared" si="3"/>
        <v>72615</v>
      </c>
    </row>
    <row r="56" spans="1:9" ht="13.5" thickBot="1">
      <c r="A56" s="18" t="s">
        <v>2</v>
      </c>
      <c r="B56" s="19" t="s">
        <v>28</v>
      </c>
      <c r="C56" s="119" t="s">
        <v>27</v>
      </c>
      <c r="D56" s="105">
        <v>73052</v>
      </c>
      <c r="E56" s="141">
        <v>0</v>
      </c>
      <c r="F56" s="110">
        <v>0</v>
      </c>
      <c r="G56" s="102">
        <f t="shared" si="4"/>
        <v>13149.359999999999</v>
      </c>
      <c r="H56" s="110">
        <f t="shared" si="5"/>
        <v>86201.36</v>
      </c>
      <c r="I56" s="136">
        <f t="shared" si="3"/>
        <v>73052</v>
      </c>
    </row>
    <row r="57" spans="1:9" ht="13.5" thickBot="1">
      <c r="A57" s="142"/>
      <c r="B57" s="143"/>
      <c r="C57" s="142"/>
      <c r="D57" s="144"/>
      <c r="E57" s="144"/>
      <c r="F57" s="144"/>
      <c r="G57" s="144"/>
      <c r="H57" s="144"/>
      <c r="I57" s="142"/>
    </row>
    <row r="58" spans="1:9" ht="16.5" thickBot="1">
      <c r="A58" s="237" t="s">
        <v>25</v>
      </c>
      <c r="B58" s="238"/>
      <c r="C58" s="238"/>
      <c r="D58" s="238"/>
      <c r="E58" s="238"/>
      <c r="F58" s="238"/>
      <c r="G58" s="238"/>
      <c r="H58" s="238"/>
      <c r="I58" s="239"/>
    </row>
    <row r="59" spans="1:9" ht="13.5" thickBot="1">
      <c r="A59" s="267" t="s">
        <v>14</v>
      </c>
      <c r="B59" s="268"/>
      <c r="C59" s="146" t="s">
        <v>7</v>
      </c>
      <c r="D59" s="147" t="s">
        <v>0</v>
      </c>
      <c r="E59" s="147" t="s">
        <v>137</v>
      </c>
      <c r="F59" s="147"/>
      <c r="G59" s="146" t="s">
        <v>168</v>
      </c>
      <c r="H59" s="148" t="s">
        <v>1</v>
      </c>
      <c r="I59" s="78" t="s">
        <v>69</v>
      </c>
    </row>
    <row r="60" spans="1:9" ht="13.5" thickBot="1">
      <c r="A60" s="149" t="s">
        <v>30</v>
      </c>
      <c r="B60" s="149" t="s">
        <v>80</v>
      </c>
      <c r="C60" s="150">
        <v>0.92</v>
      </c>
      <c r="D60" s="151">
        <v>76292</v>
      </c>
      <c r="E60" s="136">
        <v>1100</v>
      </c>
      <c r="F60" s="110">
        <v>0</v>
      </c>
      <c r="G60" s="102">
        <f aca="true" t="shared" si="6" ref="G60:G69">(D60-E60-F60)*18%</f>
        <v>13534.56</v>
      </c>
      <c r="H60" s="110">
        <f aca="true" t="shared" si="7" ref="H60:H69">D60-E60-F60+G60</f>
        <v>88726.56</v>
      </c>
      <c r="I60" s="136">
        <f aca="true" t="shared" si="8" ref="I60:I69">H60-G60</f>
        <v>75192</v>
      </c>
    </row>
    <row r="61" spans="1:9" ht="13.5" thickBot="1">
      <c r="A61" s="132" t="s">
        <v>173</v>
      </c>
      <c r="B61" s="132" t="s">
        <v>170</v>
      </c>
      <c r="C61" s="114">
        <v>1.1</v>
      </c>
      <c r="D61" s="93">
        <v>76292</v>
      </c>
      <c r="E61" s="138">
        <v>1100</v>
      </c>
      <c r="F61" s="110">
        <v>0</v>
      </c>
      <c r="G61" s="102">
        <f t="shared" si="6"/>
        <v>13534.56</v>
      </c>
      <c r="H61" s="110">
        <f t="shared" si="7"/>
        <v>88726.56</v>
      </c>
      <c r="I61" s="136">
        <f>H61-G61</f>
        <v>75192</v>
      </c>
    </row>
    <row r="62" spans="1:9" ht="13.5" thickBot="1">
      <c r="A62" s="132" t="s">
        <v>30</v>
      </c>
      <c r="B62" s="132" t="s">
        <v>120</v>
      </c>
      <c r="C62" s="114">
        <v>2</v>
      </c>
      <c r="D62" s="93">
        <v>76292</v>
      </c>
      <c r="E62" s="138">
        <v>1100</v>
      </c>
      <c r="F62" s="110">
        <v>0</v>
      </c>
      <c r="G62" s="102">
        <f t="shared" si="6"/>
        <v>13534.56</v>
      </c>
      <c r="H62" s="110">
        <f t="shared" si="7"/>
        <v>88726.56</v>
      </c>
      <c r="I62" s="136">
        <f t="shared" si="8"/>
        <v>75192</v>
      </c>
    </row>
    <row r="63" spans="1:9" ht="13.5" thickBot="1">
      <c r="A63" s="132" t="s">
        <v>30</v>
      </c>
      <c r="B63" s="132" t="s">
        <v>169</v>
      </c>
      <c r="C63" s="114">
        <v>3</v>
      </c>
      <c r="D63" s="93">
        <v>77892</v>
      </c>
      <c r="E63" s="138">
        <v>1100</v>
      </c>
      <c r="F63" s="110">
        <v>0</v>
      </c>
      <c r="G63" s="102">
        <f t="shared" si="6"/>
        <v>13822.56</v>
      </c>
      <c r="H63" s="110">
        <f t="shared" si="7"/>
        <v>90614.56</v>
      </c>
      <c r="I63" s="136">
        <f t="shared" si="8"/>
        <v>76792</v>
      </c>
    </row>
    <row r="64" spans="1:9" ht="13.5" thickBot="1">
      <c r="A64" s="132" t="s">
        <v>74</v>
      </c>
      <c r="B64" s="132" t="s">
        <v>12</v>
      </c>
      <c r="C64" s="114">
        <v>4.2</v>
      </c>
      <c r="D64" s="93">
        <v>82723</v>
      </c>
      <c r="E64" s="138">
        <v>1100</v>
      </c>
      <c r="F64" s="110">
        <v>0</v>
      </c>
      <c r="G64" s="102">
        <f t="shared" si="6"/>
        <v>14692.14</v>
      </c>
      <c r="H64" s="110">
        <f t="shared" si="7"/>
        <v>96315.14</v>
      </c>
      <c r="I64" s="136">
        <f t="shared" si="8"/>
        <v>81623</v>
      </c>
    </row>
    <row r="65" spans="1:9" ht="13.5" thickBot="1">
      <c r="A65" s="132" t="s">
        <v>36</v>
      </c>
      <c r="B65" s="132" t="s">
        <v>35</v>
      </c>
      <c r="C65" s="114">
        <v>6.5</v>
      </c>
      <c r="D65" s="93">
        <v>81915</v>
      </c>
      <c r="E65" s="138">
        <v>1100</v>
      </c>
      <c r="F65" s="110">
        <v>0</v>
      </c>
      <c r="G65" s="102">
        <f t="shared" si="6"/>
        <v>14546.699999999999</v>
      </c>
      <c r="H65" s="110">
        <f t="shared" si="7"/>
        <v>95361.7</v>
      </c>
      <c r="I65" s="136">
        <f t="shared" si="8"/>
        <v>80815</v>
      </c>
    </row>
    <row r="66" spans="1:9" ht="13.5" thickBot="1">
      <c r="A66" s="132" t="s">
        <v>73</v>
      </c>
      <c r="B66" s="132" t="s">
        <v>72</v>
      </c>
      <c r="C66" s="114">
        <v>50</v>
      </c>
      <c r="D66" s="93">
        <v>83585</v>
      </c>
      <c r="E66" s="138">
        <v>1100</v>
      </c>
      <c r="F66" s="110">
        <v>0</v>
      </c>
      <c r="G66" s="102">
        <f t="shared" si="6"/>
        <v>14847.3</v>
      </c>
      <c r="H66" s="110">
        <f t="shared" si="7"/>
        <v>97332.3</v>
      </c>
      <c r="I66" s="136">
        <f t="shared" si="8"/>
        <v>82485</v>
      </c>
    </row>
    <row r="67" spans="1:9" ht="13.5" thickBot="1">
      <c r="A67" s="132" t="s">
        <v>2</v>
      </c>
      <c r="B67" s="132" t="s">
        <v>29</v>
      </c>
      <c r="C67" s="114" t="s">
        <v>27</v>
      </c>
      <c r="D67" s="93">
        <v>73193</v>
      </c>
      <c r="E67" s="138">
        <v>0</v>
      </c>
      <c r="F67" s="110">
        <v>0</v>
      </c>
      <c r="G67" s="102">
        <f t="shared" si="6"/>
        <v>13174.74</v>
      </c>
      <c r="H67" s="110">
        <f t="shared" si="7"/>
        <v>86367.74</v>
      </c>
      <c r="I67" s="136">
        <f t="shared" si="8"/>
        <v>73193</v>
      </c>
    </row>
    <row r="68" spans="1:9" ht="13.5" thickBot="1">
      <c r="A68" s="132" t="s">
        <v>2</v>
      </c>
      <c r="B68" s="132" t="s">
        <v>31</v>
      </c>
      <c r="C68" s="114" t="s">
        <v>27</v>
      </c>
      <c r="D68" s="93">
        <v>72985</v>
      </c>
      <c r="E68" s="138">
        <v>0</v>
      </c>
      <c r="F68" s="110">
        <v>0</v>
      </c>
      <c r="G68" s="102">
        <f t="shared" si="6"/>
        <v>13137.3</v>
      </c>
      <c r="H68" s="110">
        <f t="shared" si="7"/>
        <v>86122.3</v>
      </c>
      <c r="I68" s="136">
        <f t="shared" si="8"/>
        <v>72985</v>
      </c>
    </row>
    <row r="69" spans="1:9" ht="12.75">
      <c r="A69" s="132" t="s">
        <v>2</v>
      </c>
      <c r="B69" s="132" t="s">
        <v>32</v>
      </c>
      <c r="C69" s="114" t="s">
        <v>27</v>
      </c>
      <c r="D69" s="93">
        <v>69412</v>
      </c>
      <c r="E69" s="138">
        <v>0</v>
      </c>
      <c r="F69" s="110">
        <v>0</v>
      </c>
      <c r="G69" s="102">
        <f t="shared" si="6"/>
        <v>12494.16</v>
      </c>
      <c r="H69" s="110">
        <f t="shared" si="7"/>
        <v>81906.16</v>
      </c>
      <c r="I69" s="136">
        <f t="shared" si="8"/>
        <v>69412</v>
      </c>
    </row>
    <row r="70" spans="1:9" s="52" customFormat="1" ht="12.75">
      <c r="A70" s="29"/>
      <c r="B70" s="29"/>
      <c r="C70" s="29"/>
      <c r="D70" s="197"/>
      <c r="E70" s="29"/>
      <c r="F70" s="29"/>
      <c r="G70" s="29"/>
      <c r="H70" s="29"/>
      <c r="I70" s="29"/>
    </row>
    <row r="71" ht="12.75">
      <c r="I71" s="52"/>
    </row>
    <row r="72" spans="1:8" ht="12.75">
      <c r="A72" s="269"/>
      <c r="B72" s="269"/>
      <c r="C72" s="269"/>
      <c r="D72" s="269"/>
      <c r="E72" s="269"/>
      <c r="F72" s="269"/>
      <c r="G72" s="269"/>
      <c r="H72" s="269"/>
    </row>
    <row r="74" spans="1:8" s="30" customFormat="1" ht="12.75">
      <c r="A74" s="270"/>
      <c r="B74" s="270"/>
      <c r="C74" s="270"/>
      <c r="D74" s="270"/>
      <c r="E74" s="270"/>
      <c r="F74" s="270"/>
      <c r="G74" s="270"/>
      <c r="H74" s="270"/>
    </row>
    <row r="75" s="30" customFormat="1" ht="12.75">
      <c r="D75" s="172"/>
    </row>
    <row r="76" spans="1:8" s="30" customFormat="1" ht="12.75">
      <c r="A76" s="47"/>
      <c r="B76" s="91"/>
      <c r="C76" s="48"/>
      <c r="D76" s="95"/>
      <c r="E76" s="51"/>
      <c r="F76" s="51"/>
      <c r="G76" s="51"/>
      <c r="H76" s="51"/>
    </row>
    <row r="77" spans="1:8" s="30" customFormat="1" ht="12.75">
      <c r="A77" s="47"/>
      <c r="B77" s="91"/>
      <c r="C77" s="26"/>
      <c r="D77" s="205"/>
      <c r="E77" s="46"/>
      <c r="F77" s="46"/>
      <c r="G77" s="46"/>
      <c r="H77" s="5"/>
    </row>
    <row r="78" spans="1:8" s="30" customFormat="1" ht="12.75">
      <c r="A78" s="47"/>
      <c r="B78" s="91"/>
      <c r="C78" s="26"/>
      <c r="D78" s="205"/>
      <c r="E78" s="46"/>
      <c r="F78" s="46"/>
      <c r="G78" s="46"/>
      <c r="H78" s="5"/>
    </row>
    <row r="79" spans="1:4" s="30" customFormat="1" ht="12.75">
      <c r="A79" s="47"/>
      <c r="B79" s="91"/>
      <c r="D79" s="172"/>
    </row>
    <row r="80" spans="1:4" s="30" customFormat="1" ht="12.75">
      <c r="A80" s="47"/>
      <c r="B80" s="91"/>
      <c r="D80" s="172"/>
    </row>
    <row r="81" spans="1:4" s="30" customFormat="1" ht="12.75">
      <c r="A81" s="47"/>
      <c r="B81" s="91"/>
      <c r="D81" s="172"/>
    </row>
    <row r="82" spans="1:4" s="30" customFormat="1" ht="12.75">
      <c r="A82" s="47"/>
      <c r="B82" s="91"/>
      <c r="D82" s="172"/>
    </row>
    <row r="83" spans="1:4" s="30" customFormat="1" ht="12.75">
      <c r="A83" s="47"/>
      <c r="B83" s="91"/>
      <c r="D83" s="172"/>
    </row>
    <row r="84" spans="1:4" s="30" customFormat="1" ht="12.75">
      <c r="A84" s="47"/>
      <c r="B84" s="91"/>
      <c r="D84" s="172"/>
    </row>
    <row r="85" spans="1:4" s="30" customFormat="1" ht="12.75">
      <c r="A85" s="47"/>
      <c r="B85" s="91"/>
      <c r="D85" s="172"/>
    </row>
    <row r="86" spans="1:4" s="30" customFormat="1" ht="12.75">
      <c r="A86" s="47"/>
      <c r="B86" s="91"/>
      <c r="D86" s="172"/>
    </row>
    <row r="87" spans="1:4" s="30" customFormat="1" ht="12.75">
      <c r="A87" s="47"/>
      <c r="B87" s="91"/>
      <c r="D87" s="172"/>
    </row>
    <row r="88" spans="1:4" s="30" customFormat="1" ht="12.75">
      <c r="A88" s="47"/>
      <c r="B88" s="91"/>
      <c r="D88" s="172"/>
    </row>
    <row r="89" s="30" customFormat="1" ht="12.75">
      <c r="D89" s="172"/>
    </row>
    <row r="90" spans="1:4" s="30" customFormat="1" ht="12.75">
      <c r="A90" s="53"/>
      <c r="D90" s="172"/>
    </row>
    <row r="91" s="30" customFormat="1" ht="12.75">
      <c r="D91" s="172"/>
    </row>
    <row r="92" s="30" customFormat="1" ht="12.75">
      <c r="D92" s="172"/>
    </row>
    <row r="93" s="30" customFormat="1" ht="12.75">
      <c r="D93" s="172"/>
    </row>
  </sheetData>
  <sheetProtection/>
  <mergeCells count="15">
    <mergeCell ref="A2:H2"/>
    <mergeCell ref="A3:H3"/>
    <mergeCell ref="A4:H4"/>
    <mergeCell ref="A5:H5"/>
    <mergeCell ref="A6:H6"/>
    <mergeCell ref="A7:H7"/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0">
      <selection activeCell="K6" sqref="K6"/>
    </sheetView>
  </sheetViews>
  <sheetFormatPr defaultColWidth="9.140625" defaultRowHeight="12.75"/>
  <cols>
    <col min="1" max="1" width="11.57421875" style="142" bestFit="1" customWidth="1"/>
    <col min="2" max="2" width="17.8515625" style="142" bestFit="1" customWidth="1"/>
    <col min="3" max="3" width="6.28125" style="142" bestFit="1" customWidth="1"/>
    <col min="4" max="4" width="9.7109375" style="142" bestFit="1" customWidth="1"/>
    <col min="5" max="5" width="10.7109375" style="142" bestFit="1" customWidth="1"/>
    <col min="6" max="6" width="10.7109375" style="142" customWidth="1"/>
    <col min="7" max="7" width="9.57421875" style="142" bestFit="1" customWidth="1"/>
    <col min="8" max="8" width="10.140625" style="142" bestFit="1" customWidth="1"/>
    <col min="9" max="9" width="9.57421875" style="142" bestFit="1" customWidth="1"/>
    <col min="10" max="10" width="25.140625" style="142" customWidth="1"/>
    <col min="11" max="11" width="16.57421875" style="142" customWidth="1"/>
    <col min="12" max="12" width="4.421875" style="142" bestFit="1" customWidth="1"/>
    <col min="13" max="16384" width="9.140625" style="142" customWidth="1"/>
  </cols>
  <sheetData>
    <row r="1" spans="1:12" ht="23.25">
      <c r="A1" s="246" t="s">
        <v>87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69"/>
    </row>
    <row r="2" spans="1:12" ht="16.5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ht="15">
      <c r="A3" s="173"/>
      <c r="B3" s="243" t="s">
        <v>83</v>
      </c>
      <c r="C3" s="243"/>
      <c r="D3" s="243"/>
      <c r="E3" s="243"/>
      <c r="F3" s="243"/>
      <c r="G3" s="243"/>
      <c r="H3" s="243"/>
      <c r="I3" s="243"/>
      <c r="J3" s="243"/>
      <c r="K3" s="172"/>
      <c r="L3" s="172"/>
    </row>
    <row r="4" spans="1:12" ht="15">
      <c r="A4" s="173"/>
      <c r="B4" s="243" t="s">
        <v>84</v>
      </c>
      <c r="C4" s="243"/>
      <c r="D4" s="243"/>
      <c r="E4" s="243"/>
      <c r="F4" s="243"/>
      <c r="G4" s="243"/>
      <c r="H4" s="243"/>
      <c r="I4" s="243"/>
      <c r="J4" s="243"/>
      <c r="K4" s="172"/>
      <c r="L4" s="172"/>
    </row>
    <row r="5" spans="1:12" ht="15">
      <c r="A5" s="173"/>
      <c r="B5" s="243" t="s">
        <v>85</v>
      </c>
      <c r="C5" s="243"/>
      <c r="D5" s="243"/>
      <c r="E5" s="243"/>
      <c r="F5" s="243"/>
      <c r="G5" s="243"/>
      <c r="H5" s="243"/>
      <c r="I5" s="243"/>
      <c r="J5" s="243"/>
      <c r="K5" s="172"/>
      <c r="L5" s="172"/>
    </row>
    <row r="6" spans="1:12" ht="18.75" thickBot="1">
      <c r="A6" s="244" t="s">
        <v>86</v>
      </c>
      <c r="B6" s="245"/>
      <c r="C6" s="245"/>
      <c r="D6" s="245"/>
      <c r="E6" s="245"/>
      <c r="F6" s="245"/>
      <c r="G6" s="245"/>
      <c r="H6" s="245"/>
      <c r="I6" s="245"/>
      <c r="J6" s="245"/>
      <c r="K6" s="174"/>
      <c r="L6" s="174"/>
    </row>
    <row r="7" spans="1:12" ht="13.5" thickBot="1">
      <c r="A7" s="175"/>
      <c r="B7" s="169"/>
      <c r="C7" s="169"/>
      <c r="D7" s="169"/>
      <c r="E7" s="169"/>
      <c r="F7" s="169"/>
      <c r="G7" s="169"/>
      <c r="H7" s="169"/>
      <c r="I7" s="169"/>
      <c r="J7" s="169"/>
      <c r="K7" s="175"/>
      <c r="L7" s="176"/>
    </row>
    <row r="8" spans="1:12" ht="16.5" customHeight="1" thickBot="1">
      <c r="A8" s="237" t="s">
        <v>181</v>
      </c>
      <c r="B8" s="238"/>
      <c r="C8" s="238"/>
      <c r="D8" s="238"/>
      <c r="E8" s="238"/>
      <c r="F8" s="238"/>
      <c r="G8" s="238"/>
      <c r="H8" s="238"/>
      <c r="I8" s="238"/>
      <c r="J8" s="238"/>
      <c r="K8" s="231" t="s">
        <v>121</v>
      </c>
      <c r="L8" s="233"/>
    </row>
    <row r="9" spans="1:12" ht="16.5" customHeight="1" thickBot="1">
      <c r="A9" s="287" t="s">
        <v>77</v>
      </c>
      <c r="B9" s="288"/>
      <c r="C9" s="288"/>
      <c r="D9" s="288"/>
      <c r="E9" s="288"/>
      <c r="F9" s="288"/>
      <c r="G9" s="288"/>
      <c r="H9" s="288"/>
      <c r="I9" s="288"/>
      <c r="J9" s="289"/>
      <c r="K9" s="234"/>
      <c r="L9" s="236"/>
    </row>
    <row r="10" spans="1:12" ht="17.25" thickBot="1">
      <c r="A10" s="248" t="s">
        <v>14</v>
      </c>
      <c r="B10" s="249"/>
      <c r="C10" s="126" t="s">
        <v>7</v>
      </c>
      <c r="D10" s="126" t="s">
        <v>0</v>
      </c>
      <c r="E10" s="126" t="s">
        <v>15</v>
      </c>
      <c r="F10" s="126"/>
      <c r="G10" s="162" t="s">
        <v>16</v>
      </c>
      <c r="H10" s="126" t="s">
        <v>167</v>
      </c>
      <c r="I10" s="126" t="s">
        <v>1</v>
      </c>
      <c r="J10" s="57" t="s">
        <v>69</v>
      </c>
      <c r="K10" s="23" t="s">
        <v>122</v>
      </c>
      <c r="L10" s="155">
        <v>300</v>
      </c>
    </row>
    <row r="11" spans="1:12" ht="17.25" thickBot="1">
      <c r="A11" s="152" t="s">
        <v>155</v>
      </c>
      <c r="B11" s="108" t="s">
        <v>102</v>
      </c>
      <c r="C11" s="109">
        <v>11</v>
      </c>
      <c r="D11" s="102">
        <v>87627</v>
      </c>
      <c r="E11" s="110">
        <v>1100</v>
      </c>
      <c r="F11" s="110"/>
      <c r="G11" s="110">
        <v>1521.32</v>
      </c>
      <c r="H11" s="110">
        <f>(D11-E11+G11)*18%</f>
        <v>15848.697600000001</v>
      </c>
      <c r="I11" s="153">
        <f>D11-E11+G11+H11</f>
        <v>103897.0176</v>
      </c>
      <c r="J11" s="154">
        <f>I11-H11</f>
        <v>88048.32</v>
      </c>
      <c r="K11" s="25" t="s">
        <v>123</v>
      </c>
      <c r="L11" s="157">
        <v>400</v>
      </c>
    </row>
    <row r="12" spans="1:12" ht="17.25" thickBot="1">
      <c r="A12" s="156" t="s">
        <v>155</v>
      </c>
      <c r="B12" s="113" t="s">
        <v>98</v>
      </c>
      <c r="C12" s="114" t="s">
        <v>101</v>
      </c>
      <c r="D12" s="103">
        <v>86827</v>
      </c>
      <c r="E12" s="110">
        <v>1100</v>
      </c>
      <c r="F12" s="110"/>
      <c r="G12" s="110">
        <v>1521.32</v>
      </c>
      <c r="H12" s="110">
        <f aca="true" t="shared" si="0" ref="H12:H26">(D12-E11+G12)*18%</f>
        <v>15704.697600000001</v>
      </c>
      <c r="I12" s="153">
        <f aca="true" t="shared" si="1" ref="I12:I26">D12-E11+G12+H12</f>
        <v>102953.0176</v>
      </c>
      <c r="J12" s="154">
        <f aca="true" t="shared" si="2" ref="J12:J32">I12-H12</f>
        <v>87248.32</v>
      </c>
      <c r="K12" s="25" t="s">
        <v>124</v>
      </c>
      <c r="L12" s="157">
        <v>500</v>
      </c>
    </row>
    <row r="13" spans="1:12" ht="17.25" thickBot="1">
      <c r="A13" s="156" t="s">
        <v>155</v>
      </c>
      <c r="B13" s="113" t="s">
        <v>20</v>
      </c>
      <c r="C13" s="114">
        <v>6</v>
      </c>
      <c r="D13" s="103">
        <v>87527</v>
      </c>
      <c r="E13" s="110">
        <v>1100</v>
      </c>
      <c r="F13" s="110"/>
      <c r="G13" s="110">
        <v>1521.32</v>
      </c>
      <c r="H13" s="110">
        <f t="shared" si="0"/>
        <v>15830.697600000001</v>
      </c>
      <c r="I13" s="153">
        <f t="shared" si="1"/>
        <v>103779.0176</v>
      </c>
      <c r="J13" s="154">
        <f t="shared" si="2"/>
        <v>87948.32</v>
      </c>
      <c r="K13" s="25" t="s">
        <v>125</v>
      </c>
      <c r="L13" s="157">
        <v>600</v>
      </c>
    </row>
    <row r="14" spans="1:12" ht="17.25" thickBot="1">
      <c r="A14" s="156" t="s">
        <v>155</v>
      </c>
      <c r="B14" s="113" t="s">
        <v>21</v>
      </c>
      <c r="C14" s="114">
        <v>3</v>
      </c>
      <c r="D14" s="103">
        <v>87727</v>
      </c>
      <c r="E14" s="110">
        <v>1100</v>
      </c>
      <c r="F14" s="110"/>
      <c r="G14" s="110">
        <v>1521.32</v>
      </c>
      <c r="H14" s="110">
        <f t="shared" si="0"/>
        <v>15866.697600000001</v>
      </c>
      <c r="I14" s="153">
        <f t="shared" si="1"/>
        <v>104015.0176</v>
      </c>
      <c r="J14" s="154">
        <f t="shared" si="2"/>
        <v>88148.32</v>
      </c>
      <c r="K14" s="25" t="s">
        <v>126</v>
      </c>
      <c r="L14" s="157">
        <v>700</v>
      </c>
    </row>
    <row r="15" spans="1:12" ht="17.25" thickBot="1">
      <c r="A15" s="156" t="s">
        <v>155</v>
      </c>
      <c r="B15" s="113" t="s">
        <v>164</v>
      </c>
      <c r="C15" s="114">
        <v>3.4</v>
      </c>
      <c r="D15" s="103">
        <v>90197</v>
      </c>
      <c r="E15" s="110">
        <v>1100</v>
      </c>
      <c r="F15" s="110"/>
      <c r="G15" s="110">
        <v>1521.32</v>
      </c>
      <c r="H15" s="110">
        <f t="shared" si="0"/>
        <v>16311.2976</v>
      </c>
      <c r="I15" s="153">
        <f t="shared" si="1"/>
        <v>106929.61760000001</v>
      </c>
      <c r="J15" s="154">
        <f t="shared" si="2"/>
        <v>90618.32</v>
      </c>
      <c r="K15" s="25" t="s">
        <v>127</v>
      </c>
      <c r="L15" s="157">
        <v>800</v>
      </c>
    </row>
    <row r="16" spans="1:12" ht="17.25" thickBot="1">
      <c r="A16" s="156" t="s">
        <v>6</v>
      </c>
      <c r="B16" s="113" t="s">
        <v>17</v>
      </c>
      <c r="C16" s="114">
        <v>3</v>
      </c>
      <c r="D16" s="103">
        <v>88527</v>
      </c>
      <c r="E16" s="110">
        <v>1100</v>
      </c>
      <c r="F16" s="110"/>
      <c r="G16" s="110">
        <v>1521.32</v>
      </c>
      <c r="H16" s="110">
        <f t="shared" si="0"/>
        <v>16010.697600000001</v>
      </c>
      <c r="I16" s="153">
        <f t="shared" si="1"/>
        <v>104959.0176</v>
      </c>
      <c r="J16" s="154">
        <f t="shared" si="2"/>
        <v>88948.32</v>
      </c>
      <c r="K16" s="31" t="s">
        <v>128</v>
      </c>
      <c r="L16" s="159">
        <v>900</v>
      </c>
    </row>
    <row r="17" spans="1:10" ht="13.5" thickBot="1">
      <c r="A17" s="156" t="s">
        <v>18</v>
      </c>
      <c r="B17" s="113" t="s">
        <v>19</v>
      </c>
      <c r="C17" s="114">
        <v>11</v>
      </c>
      <c r="D17" s="103">
        <v>89327</v>
      </c>
      <c r="E17" s="110">
        <v>1100</v>
      </c>
      <c r="F17" s="110"/>
      <c r="G17" s="110">
        <v>1521.32</v>
      </c>
      <c r="H17" s="110">
        <f t="shared" si="0"/>
        <v>16154.697600000001</v>
      </c>
      <c r="I17" s="153">
        <f t="shared" si="1"/>
        <v>105903.0176</v>
      </c>
      <c r="J17" s="154">
        <f t="shared" si="2"/>
        <v>89748.32</v>
      </c>
    </row>
    <row r="18" spans="1:12" ht="17.25" thickBot="1">
      <c r="A18" s="156" t="s">
        <v>156</v>
      </c>
      <c r="B18" s="113" t="s">
        <v>79</v>
      </c>
      <c r="C18" s="114">
        <v>12</v>
      </c>
      <c r="D18" s="103">
        <v>94327</v>
      </c>
      <c r="E18" s="110">
        <v>1100</v>
      </c>
      <c r="F18" s="110"/>
      <c r="G18" s="110">
        <v>1521.32</v>
      </c>
      <c r="H18" s="110">
        <f t="shared" si="0"/>
        <v>17054.6976</v>
      </c>
      <c r="I18" s="153">
        <f t="shared" si="1"/>
        <v>111803.0176</v>
      </c>
      <c r="J18" s="154">
        <f t="shared" si="2"/>
        <v>94748.32</v>
      </c>
      <c r="K18" s="27"/>
      <c r="L18" s="177"/>
    </row>
    <row r="19" spans="1:12" ht="17.25" thickBot="1">
      <c r="A19" s="156" t="s">
        <v>95</v>
      </c>
      <c r="B19" s="113" t="s">
        <v>94</v>
      </c>
      <c r="C19" s="114">
        <v>1.9</v>
      </c>
      <c r="D19" s="103">
        <v>95227</v>
      </c>
      <c r="E19" s="110">
        <v>1100</v>
      </c>
      <c r="F19" s="110"/>
      <c r="G19" s="110">
        <v>1521.32</v>
      </c>
      <c r="H19" s="110">
        <f t="shared" si="0"/>
        <v>17216.6976</v>
      </c>
      <c r="I19" s="153">
        <f t="shared" si="1"/>
        <v>112865.0176</v>
      </c>
      <c r="J19" s="154">
        <f t="shared" si="2"/>
        <v>95648.32</v>
      </c>
      <c r="K19" s="27"/>
      <c r="L19" s="177"/>
    </row>
    <row r="20" spans="1:12" ht="17.25" thickBot="1">
      <c r="A20" s="156" t="s">
        <v>156</v>
      </c>
      <c r="B20" s="113" t="s">
        <v>96</v>
      </c>
      <c r="C20" s="114"/>
      <c r="D20" s="103">
        <v>93527</v>
      </c>
      <c r="E20" s="110">
        <v>1100</v>
      </c>
      <c r="F20" s="110"/>
      <c r="G20" s="110">
        <v>1521.32</v>
      </c>
      <c r="H20" s="110">
        <f t="shared" si="0"/>
        <v>16910.6976</v>
      </c>
      <c r="I20" s="153">
        <f t="shared" si="1"/>
        <v>110859.0176</v>
      </c>
      <c r="J20" s="154">
        <f t="shared" si="2"/>
        <v>93948.32</v>
      </c>
      <c r="K20" s="27"/>
      <c r="L20" s="177"/>
    </row>
    <row r="21" spans="1:12" ht="17.25" thickBot="1">
      <c r="A21" s="156" t="s">
        <v>104</v>
      </c>
      <c r="B21" s="113" t="s">
        <v>105</v>
      </c>
      <c r="C21" s="114">
        <v>12</v>
      </c>
      <c r="D21" s="103">
        <v>90527</v>
      </c>
      <c r="E21" s="110">
        <v>1100</v>
      </c>
      <c r="F21" s="110"/>
      <c r="G21" s="110">
        <v>1521.32</v>
      </c>
      <c r="H21" s="110">
        <f>(D21-E20+G21)*18%</f>
        <v>16370.697600000001</v>
      </c>
      <c r="I21" s="153">
        <f>D21-E20+G21+H21</f>
        <v>107319.0176</v>
      </c>
      <c r="J21" s="154">
        <f t="shared" si="2"/>
        <v>90948.32</v>
      </c>
      <c r="K21" s="27"/>
      <c r="L21" s="177"/>
    </row>
    <row r="22" spans="1:12" ht="17.25" thickBot="1">
      <c r="A22" s="156" t="s">
        <v>104</v>
      </c>
      <c r="B22" s="113" t="s">
        <v>153</v>
      </c>
      <c r="C22" s="114">
        <v>10</v>
      </c>
      <c r="D22" s="103">
        <v>92427</v>
      </c>
      <c r="E22" s="110">
        <v>1100</v>
      </c>
      <c r="F22" s="110"/>
      <c r="G22" s="110">
        <v>1521.32</v>
      </c>
      <c r="H22" s="110">
        <f t="shared" si="0"/>
        <v>16712.6976</v>
      </c>
      <c r="I22" s="153">
        <f t="shared" si="1"/>
        <v>109561.0176</v>
      </c>
      <c r="J22" s="154">
        <f t="shared" si="2"/>
        <v>92848.32</v>
      </c>
      <c r="K22" s="27"/>
      <c r="L22" s="177"/>
    </row>
    <row r="23" spans="1:12" ht="17.25" thickBot="1">
      <c r="A23" s="156" t="s">
        <v>104</v>
      </c>
      <c r="B23" s="113" t="s">
        <v>81</v>
      </c>
      <c r="C23" s="114">
        <v>3</v>
      </c>
      <c r="D23" s="103">
        <v>90527</v>
      </c>
      <c r="E23" s="110">
        <v>1100</v>
      </c>
      <c r="F23" s="110"/>
      <c r="G23" s="110">
        <v>1521.32</v>
      </c>
      <c r="H23" s="110">
        <f t="shared" si="0"/>
        <v>16370.697600000001</v>
      </c>
      <c r="I23" s="153">
        <f t="shared" si="1"/>
        <v>107319.0176</v>
      </c>
      <c r="J23" s="154">
        <f t="shared" si="2"/>
        <v>90948.32</v>
      </c>
      <c r="K23" s="27"/>
      <c r="L23" s="177"/>
    </row>
    <row r="24" spans="1:12" ht="17.25" thickBot="1">
      <c r="A24" s="156" t="s">
        <v>104</v>
      </c>
      <c r="B24" s="113" t="s">
        <v>90</v>
      </c>
      <c r="C24" s="114">
        <v>8</v>
      </c>
      <c r="D24" s="103">
        <v>93877</v>
      </c>
      <c r="E24" s="138">
        <v>1100</v>
      </c>
      <c r="F24" s="136"/>
      <c r="G24" s="110">
        <v>1521.32</v>
      </c>
      <c r="H24" s="110">
        <f t="shared" si="0"/>
        <v>16973.6976</v>
      </c>
      <c r="I24" s="153">
        <f t="shared" si="1"/>
        <v>111272.0176</v>
      </c>
      <c r="J24" s="154">
        <f t="shared" si="2"/>
        <v>94298.32</v>
      </c>
      <c r="K24" s="27"/>
      <c r="L24" s="177"/>
    </row>
    <row r="25" spans="1:12" ht="17.25" thickBot="1">
      <c r="A25" s="156" t="s">
        <v>104</v>
      </c>
      <c r="B25" s="113" t="s">
        <v>103</v>
      </c>
      <c r="C25" s="114"/>
      <c r="D25" s="103">
        <v>93077</v>
      </c>
      <c r="E25" s="138">
        <v>1100</v>
      </c>
      <c r="F25" s="136"/>
      <c r="G25" s="110">
        <v>1521.32</v>
      </c>
      <c r="H25" s="110">
        <f t="shared" si="0"/>
        <v>16829.6976</v>
      </c>
      <c r="I25" s="153">
        <f t="shared" si="1"/>
        <v>110328.0176</v>
      </c>
      <c r="J25" s="154">
        <f t="shared" si="2"/>
        <v>93498.32</v>
      </c>
      <c r="K25" s="27"/>
      <c r="L25" s="177"/>
    </row>
    <row r="26" spans="1:12" ht="17.25" thickBot="1">
      <c r="A26" s="156" t="s">
        <v>160</v>
      </c>
      <c r="B26" s="113" t="s">
        <v>161</v>
      </c>
      <c r="C26" s="114">
        <v>40</v>
      </c>
      <c r="D26" s="103">
        <v>92027</v>
      </c>
      <c r="E26" s="138">
        <v>1100</v>
      </c>
      <c r="F26" s="136"/>
      <c r="G26" s="110">
        <v>1521.32</v>
      </c>
      <c r="H26" s="110">
        <f t="shared" si="0"/>
        <v>16640.6976</v>
      </c>
      <c r="I26" s="153">
        <f t="shared" si="1"/>
        <v>109089.0176</v>
      </c>
      <c r="J26" s="154">
        <f t="shared" si="2"/>
        <v>92448.32</v>
      </c>
      <c r="K26" s="27"/>
      <c r="L26" s="177"/>
    </row>
    <row r="27" spans="1:12" ht="17.25" thickBot="1">
      <c r="A27" s="156" t="s">
        <v>160</v>
      </c>
      <c r="B27" s="113" t="s">
        <v>159</v>
      </c>
      <c r="C27" s="114">
        <v>8</v>
      </c>
      <c r="D27" s="103">
        <v>90507</v>
      </c>
      <c r="E27" s="138">
        <v>1100</v>
      </c>
      <c r="F27" s="136"/>
      <c r="G27" s="110">
        <v>1521.32</v>
      </c>
      <c r="H27" s="110">
        <f>(D27-E26+G27)*18%</f>
        <v>16367.097600000001</v>
      </c>
      <c r="I27" s="153">
        <f>D27-E26+G27+H27</f>
        <v>107295.41760000002</v>
      </c>
      <c r="J27" s="154">
        <f t="shared" si="2"/>
        <v>90928.32</v>
      </c>
      <c r="K27" s="27"/>
      <c r="L27" s="177"/>
    </row>
    <row r="28" spans="1:12" ht="17.25" thickBot="1">
      <c r="A28" s="156" t="s">
        <v>160</v>
      </c>
      <c r="B28" s="113" t="s">
        <v>162</v>
      </c>
      <c r="C28" s="114">
        <v>65</v>
      </c>
      <c r="D28" s="103">
        <v>91927</v>
      </c>
      <c r="E28" s="110">
        <v>1100</v>
      </c>
      <c r="F28" s="110"/>
      <c r="G28" s="110">
        <v>1521.32</v>
      </c>
      <c r="H28" s="110">
        <f>(D28-E28+G28)*18%</f>
        <v>16622.6976</v>
      </c>
      <c r="I28" s="153">
        <f>D28-E28+G28+H28</f>
        <v>108971.0176</v>
      </c>
      <c r="J28" s="154">
        <f t="shared" si="2"/>
        <v>92348.32</v>
      </c>
      <c r="K28" s="27"/>
      <c r="L28" s="177"/>
    </row>
    <row r="29" spans="1:12" ht="17.25" thickBot="1">
      <c r="A29" s="156" t="s">
        <v>160</v>
      </c>
      <c r="B29" s="113" t="s">
        <v>163</v>
      </c>
      <c r="C29" s="114">
        <v>55</v>
      </c>
      <c r="D29" s="103">
        <v>92027</v>
      </c>
      <c r="E29" s="110">
        <v>1100</v>
      </c>
      <c r="F29" s="110"/>
      <c r="G29" s="110">
        <v>1521.32</v>
      </c>
      <c r="H29" s="110">
        <f>(D29-E29+G29)*18%</f>
        <v>16640.6976</v>
      </c>
      <c r="I29" s="153">
        <f>D29-E29+G29+H29</f>
        <v>109089.0176</v>
      </c>
      <c r="J29" s="154">
        <f t="shared" si="2"/>
        <v>92448.32</v>
      </c>
      <c r="K29" s="27"/>
      <c r="L29" s="177"/>
    </row>
    <row r="30" spans="1:12" ht="17.25" thickBot="1">
      <c r="A30" s="178" t="s">
        <v>166</v>
      </c>
      <c r="B30" s="179" t="s">
        <v>165</v>
      </c>
      <c r="C30" s="180">
        <v>3</v>
      </c>
      <c r="D30" s="103">
        <v>89777</v>
      </c>
      <c r="E30" s="110">
        <v>1100</v>
      </c>
      <c r="F30" s="110"/>
      <c r="G30" s="110">
        <v>1521.32</v>
      </c>
      <c r="H30" s="110">
        <f>(D30-E30+G30)*18%</f>
        <v>16235.697600000001</v>
      </c>
      <c r="I30" s="153">
        <f>D30-E30+G30+H30</f>
        <v>106434.0176</v>
      </c>
      <c r="J30" s="154">
        <f t="shared" si="2"/>
        <v>90198.32</v>
      </c>
      <c r="K30" s="27"/>
      <c r="L30" s="177"/>
    </row>
    <row r="31" spans="1:12" ht="17.25" thickBot="1">
      <c r="A31" s="178"/>
      <c r="B31" s="179" t="s">
        <v>171</v>
      </c>
      <c r="C31" s="180"/>
      <c r="D31" s="105">
        <v>91977</v>
      </c>
      <c r="E31" s="110">
        <v>1100</v>
      </c>
      <c r="F31" s="110"/>
      <c r="G31" s="110">
        <v>1521.32</v>
      </c>
      <c r="H31" s="110">
        <f>(D31-E31+G31)*18%</f>
        <v>16631.6976</v>
      </c>
      <c r="I31" s="153">
        <f>D31-E31+G31+H31</f>
        <v>109030.0176</v>
      </c>
      <c r="J31" s="154">
        <f>I31-H31</f>
        <v>92398.32</v>
      </c>
      <c r="K31" s="27"/>
      <c r="L31" s="177"/>
    </row>
    <row r="32" spans="1:10" ht="13.5" thickBot="1">
      <c r="A32" s="181" t="s">
        <v>97</v>
      </c>
      <c r="B32" s="182" t="s">
        <v>99</v>
      </c>
      <c r="C32" s="119" t="s">
        <v>100</v>
      </c>
      <c r="D32" s="105">
        <v>91977</v>
      </c>
      <c r="E32" s="110">
        <v>1100</v>
      </c>
      <c r="F32" s="110"/>
      <c r="G32" s="110">
        <v>1521.32</v>
      </c>
      <c r="H32" s="110">
        <f>(D32-E32+G32)*18%</f>
        <v>16631.6976</v>
      </c>
      <c r="I32" s="153">
        <f>D32-E32+G32+H32</f>
        <v>109030.0176</v>
      </c>
      <c r="J32" s="154">
        <f t="shared" si="2"/>
        <v>92398.32</v>
      </c>
    </row>
    <row r="33" spans="2:10" ht="13.5" thickBot="1">
      <c r="B33" s="143"/>
      <c r="D33" s="144"/>
      <c r="E33" s="144"/>
      <c r="F33" s="144"/>
      <c r="G33" s="144"/>
      <c r="H33" s="144"/>
      <c r="I33" s="144"/>
      <c r="J33" s="144"/>
    </row>
    <row r="34" spans="1:12" ht="13.5" customHeight="1" thickBot="1">
      <c r="A34" s="285" t="s">
        <v>78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31" t="s">
        <v>129</v>
      </c>
      <c r="L34" s="233"/>
    </row>
    <row r="35" spans="1:12" ht="13.5" customHeight="1" thickBot="1">
      <c r="A35" s="240" t="s">
        <v>14</v>
      </c>
      <c r="B35" s="241"/>
      <c r="C35" s="183" t="s">
        <v>7</v>
      </c>
      <c r="D35" s="126" t="s">
        <v>0</v>
      </c>
      <c r="E35" s="126" t="s">
        <v>15</v>
      </c>
      <c r="F35" s="126"/>
      <c r="G35" s="162" t="s">
        <v>16</v>
      </c>
      <c r="H35" s="126" t="s">
        <v>167</v>
      </c>
      <c r="I35" s="126" t="s">
        <v>1</v>
      </c>
      <c r="J35" s="57" t="s">
        <v>69</v>
      </c>
      <c r="K35" s="235"/>
      <c r="L35" s="236"/>
    </row>
    <row r="36" spans="1:12" ht="17.25" thickBot="1">
      <c r="A36" s="152" t="s">
        <v>6</v>
      </c>
      <c r="B36" s="108" t="s">
        <v>23</v>
      </c>
      <c r="C36" s="109">
        <v>0.9</v>
      </c>
      <c r="D36" s="102">
        <v>79851</v>
      </c>
      <c r="E36" s="110">
        <v>1100</v>
      </c>
      <c r="F36" s="110">
        <v>0</v>
      </c>
      <c r="G36" s="110">
        <v>1521.32</v>
      </c>
      <c r="H36" s="110">
        <f aca="true" t="shared" si="3" ref="H36:H53">(D36-E36-F36+G36)*18%</f>
        <v>14449.017600000001</v>
      </c>
      <c r="I36" s="153">
        <f aca="true" t="shared" si="4" ref="I36:I53">D36-E36-F36+G36+H36</f>
        <v>94721.33760000001</v>
      </c>
      <c r="J36" s="154">
        <f aca="true" t="shared" si="5" ref="J36:J53">I36-H36</f>
        <v>80272.32</v>
      </c>
      <c r="K36" s="24" t="s">
        <v>130</v>
      </c>
      <c r="L36" s="155">
        <v>300</v>
      </c>
    </row>
    <row r="37" spans="1:12" s="158" customFormat="1" ht="17.25" thickBot="1">
      <c r="A37" s="156" t="s">
        <v>107</v>
      </c>
      <c r="B37" s="113" t="s">
        <v>106</v>
      </c>
      <c r="C37" s="114">
        <v>1.2</v>
      </c>
      <c r="D37" s="103">
        <v>79417</v>
      </c>
      <c r="E37" s="110">
        <v>1100</v>
      </c>
      <c r="F37" s="110">
        <v>0</v>
      </c>
      <c r="G37" s="110">
        <v>1521.32</v>
      </c>
      <c r="H37" s="110">
        <f t="shared" si="3"/>
        <v>14370.8976</v>
      </c>
      <c r="I37" s="153">
        <f t="shared" si="4"/>
        <v>94209.2176</v>
      </c>
      <c r="J37" s="154">
        <f t="shared" si="5"/>
        <v>79838.32</v>
      </c>
      <c r="K37" s="25" t="s">
        <v>131</v>
      </c>
      <c r="L37" s="157">
        <v>400</v>
      </c>
    </row>
    <row r="38" spans="1:12" ht="17.25" thickBot="1">
      <c r="A38" s="156" t="s">
        <v>5</v>
      </c>
      <c r="B38" s="113" t="s">
        <v>172</v>
      </c>
      <c r="C38" s="114">
        <v>2.7</v>
      </c>
      <c r="D38" s="103">
        <v>74041</v>
      </c>
      <c r="E38" s="110">
        <v>1100</v>
      </c>
      <c r="F38" s="110">
        <v>0</v>
      </c>
      <c r="G38" s="110">
        <v>1521.32</v>
      </c>
      <c r="H38" s="110">
        <f>(D38-E38-F38+G38)*18%</f>
        <v>13403.2176</v>
      </c>
      <c r="I38" s="153">
        <f>D38-E38-F38+G38+H38</f>
        <v>87865.53760000001</v>
      </c>
      <c r="J38" s="154">
        <f>I38-H38</f>
        <v>74462.32</v>
      </c>
      <c r="K38" s="25" t="s">
        <v>132</v>
      </c>
      <c r="L38" s="157">
        <v>500</v>
      </c>
    </row>
    <row r="39" spans="1:12" ht="17.25" thickBot="1">
      <c r="A39" s="156" t="s">
        <v>5</v>
      </c>
      <c r="B39" s="139" t="s">
        <v>11</v>
      </c>
      <c r="C39" s="114">
        <v>8</v>
      </c>
      <c r="D39" s="103">
        <v>74041</v>
      </c>
      <c r="E39" s="110">
        <v>1100</v>
      </c>
      <c r="F39" s="110">
        <v>0</v>
      </c>
      <c r="G39" s="110">
        <v>1521.32</v>
      </c>
      <c r="H39" s="110">
        <f t="shared" si="3"/>
        <v>13403.2176</v>
      </c>
      <c r="I39" s="153">
        <f t="shared" si="4"/>
        <v>87865.53760000001</v>
      </c>
      <c r="J39" s="154">
        <f t="shared" si="5"/>
        <v>74462.32</v>
      </c>
      <c r="K39" s="25" t="s">
        <v>133</v>
      </c>
      <c r="L39" s="157">
        <v>600</v>
      </c>
    </row>
    <row r="40" spans="1:12" ht="17.25" thickBot="1">
      <c r="A40" s="156" t="s">
        <v>5</v>
      </c>
      <c r="B40" s="139" t="s">
        <v>108</v>
      </c>
      <c r="C40" s="114">
        <v>8</v>
      </c>
      <c r="D40" s="103">
        <v>76061</v>
      </c>
      <c r="E40" s="110">
        <v>1100</v>
      </c>
      <c r="F40" s="110">
        <v>0</v>
      </c>
      <c r="G40" s="110">
        <v>1521.32</v>
      </c>
      <c r="H40" s="110">
        <f t="shared" si="3"/>
        <v>13766.8176</v>
      </c>
      <c r="I40" s="153">
        <f t="shared" si="4"/>
        <v>90249.1376</v>
      </c>
      <c r="J40" s="154">
        <f t="shared" si="5"/>
        <v>76482.32</v>
      </c>
      <c r="K40" s="25" t="s">
        <v>134</v>
      </c>
      <c r="L40" s="157">
        <v>700</v>
      </c>
    </row>
    <row r="41" spans="1:12" s="158" customFormat="1" ht="17.25" thickBot="1">
      <c r="A41" s="156" t="s">
        <v>24</v>
      </c>
      <c r="B41" s="139" t="s">
        <v>89</v>
      </c>
      <c r="C41" s="114">
        <v>18</v>
      </c>
      <c r="D41" s="103">
        <v>75757</v>
      </c>
      <c r="E41" s="110">
        <v>1100</v>
      </c>
      <c r="F41" s="110">
        <v>0</v>
      </c>
      <c r="G41" s="110">
        <v>1521.32</v>
      </c>
      <c r="H41" s="110">
        <f t="shared" si="3"/>
        <v>13712.097600000001</v>
      </c>
      <c r="I41" s="153">
        <f t="shared" si="4"/>
        <v>89890.41760000002</v>
      </c>
      <c r="J41" s="154">
        <f t="shared" si="5"/>
        <v>76178.32</v>
      </c>
      <c r="K41" s="25" t="s">
        <v>135</v>
      </c>
      <c r="L41" s="157">
        <v>750</v>
      </c>
    </row>
    <row r="42" spans="1:12" ht="17.25" thickBot="1">
      <c r="A42" s="156" t="s">
        <v>9</v>
      </c>
      <c r="B42" s="116" t="s">
        <v>8</v>
      </c>
      <c r="C42" s="114">
        <v>1.2</v>
      </c>
      <c r="D42" s="103">
        <v>75691</v>
      </c>
      <c r="E42" s="110">
        <v>1100</v>
      </c>
      <c r="F42" s="110">
        <v>0</v>
      </c>
      <c r="G42" s="110">
        <v>1521.32</v>
      </c>
      <c r="H42" s="110">
        <f t="shared" si="3"/>
        <v>13700.2176</v>
      </c>
      <c r="I42" s="153">
        <f t="shared" si="4"/>
        <v>89812.53760000001</v>
      </c>
      <c r="J42" s="154">
        <f t="shared" si="5"/>
        <v>76112.32</v>
      </c>
      <c r="K42" s="31" t="s">
        <v>136</v>
      </c>
      <c r="L42" s="159">
        <v>800</v>
      </c>
    </row>
    <row r="43" spans="1:10" ht="13.5" thickBot="1">
      <c r="A43" s="156" t="s">
        <v>71</v>
      </c>
      <c r="B43" s="113" t="s">
        <v>70</v>
      </c>
      <c r="C43" s="114">
        <v>0.35</v>
      </c>
      <c r="D43" s="103">
        <v>77788</v>
      </c>
      <c r="E43" s="110">
        <v>1100</v>
      </c>
      <c r="F43" s="110">
        <v>0</v>
      </c>
      <c r="G43" s="110">
        <v>1521.32</v>
      </c>
      <c r="H43" s="110">
        <f t="shared" si="3"/>
        <v>14077.6776</v>
      </c>
      <c r="I43" s="153">
        <f t="shared" si="4"/>
        <v>92286.9976</v>
      </c>
      <c r="J43" s="154">
        <f t="shared" si="5"/>
        <v>78209.32</v>
      </c>
    </row>
    <row r="44" spans="1:10" ht="13.5" thickBot="1">
      <c r="A44" s="156" t="s">
        <v>10</v>
      </c>
      <c r="B44" s="116" t="s">
        <v>113</v>
      </c>
      <c r="C44" s="114">
        <v>0.28</v>
      </c>
      <c r="D44" s="103">
        <v>77359</v>
      </c>
      <c r="E44" s="110">
        <v>1100</v>
      </c>
      <c r="F44" s="110">
        <v>0</v>
      </c>
      <c r="G44" s="110">
        <v>1521.32</v>
      </c>
      <c r="H44" s="110">
        <f t="shared" si="3"/>
        <v>14000.457600000002</v>
      </c>
      <c r="I44" s="153">
        <f t="shared" si="4"/>
        <v>91780.7776</v>
      </c>
      <c r="J44" s="154">
        <f t="shared" si="5"/>
        <v>77780.32</v>
      </c>
    </row>
    <row r="45" spans="1:10" ht="13.5" thickBot="1">
      <c r="A45" s="156" t="s">
        <v>10</v>
      </c>
      <c r="B45" s="116" t="s">
        <v>112</v>
      </c>
      <c r="C45" s="160">
        <v>0.22</v>
      </c>
      <c r="D45" s="104">
        <v>77359</v>
      </c>
      <c r="E45" s="110">
        <v>1100</v>
      </c>
      <c r="F45" s="110">
        <v>0</v>
      </c>
      <c r="G45" s="110">
        <v>1521.32</v>
      </c>
      <c r="H45" s="110">
        <f t="shared" si="3"/>
        <v>14000.457600000002</v>
      </c>
      <c r="I45" s="153">
        <f t="shared" si="4"/>
        <v>91780.7776</v>
      </c>
      <c r="J45" s="154">
        <f t="shared" si="5"/>
        <v>77780.32</v>
      </c>
    </row>
    <row r="46" spans="1:10" ht="13.5" thickBot="1">
      <c r="A46" s="156" t="s">
        <v>33</v>
      </c>
      <c r="B46" s="113" t="s">
        <v>34</v>
      </c>
      <c r="C46" s="114">
        <v>0.43</v>
      </c>
      <c r="D46" s="103">
        <v>80669</v>
      </c>
      <c r="E46" s="110">
        <v>1100</v>
      </c>
      <c r="F46" s="110">
        <v>0</v>
      </c>
      <c r="G46" s="110">
        <v>1521.32</v>
      </c>
      <c r="H46" s="110">
        <f t="shared" si="3"/>
        <v>14596.2576</v>
      </c>
      <c r="I46" s="153">
        <f t="shared" si="4"/>
        <v>95686.5776</v>
      </c>
      <c r="J46" s="154">
        <f t="shared" si="5"/>
        <v>81090.32</v>
      </c>
    </row>
    <row r="47" spans="1:10" s="161" customFormat="1" ht="13.5" thickBot="1">
      <c r="A47" s="156" t="s">
        <v>33</v>
      </c>
      <c r="B47" s="113" t="s">
        <v>93</v>
      </c>
      <c r="C47" s="114">
        <v>0.22</v>
      </c>
      <c r="D47" s="103">
        <v>82019</v>
      </c>
      <c r="E47" s="110">
        <v>1100</v>
      </c>
      <c r="F47" s="110">
        <v>0</v>
      </c>
      <c r="G47" s="110">
        <v>1521.32</v>
      </c>
      <c r="H47" s="110">
        <f t="shared" si="3"/>
        <v>14839.2576</v>
      </c>
      <c r="I47" s="153">
        <f t="shared" si="4"/>
        <v>97279.5776</v>
      </c>
      <c r="J47" s="154">
        <f t="shared" si="5"/>
        <v>82440.32</v>
      </c>
    </row>
    <row r="48" spans="1:11" ht="14.25" thickBot="1">
      <c r="A48" s="156" t="s">
        <v>33</v>
      </c>
      <c r="B48" s="113" t="s">
        <v>91</v>
      </c>
      <c r="C48" s="114"/>
      <c r="D48" s="103">
        <v>76539</v>
      </c>
      <c r="E48" s="110">
        <v>1100</v>
      </c>
      <c r="F48" s="110">
        <v>0</v>
      </c>
      <c r="G48" s="110">
        <v>1521.32</v>
      </c>
      <c r="H48" s="110">
        <f t="shared" si="3"/>
        <v>13852.857600000001</v>
      </c>
      <c r="I48" s="153">
        <f t="shared" si="4"/>
        <v>90813.17760000001</v>
      </c>
      <c r="J48" s="154">
        <f t="shared" si="5"/>
        <v>76960.32</v>
      </c>
      <c r="K48" s="20" t="s">
        <v>75</v>
      </c>
    </row>
    <row r="49" spans="1:12" s="161" customFormat="1" ht="13.5" thickBot="1">
      <c r="A49" s="156" t="s">
        <v>33</v>
      </c>
      <c r="B49" s="113" t="s">
        <v>111</v>
      </c>
      <c r="C49" s="114"/>
      <c r="D49" s="103">
        <v>81209</v>
      </c>
      <c r="E49" s="110">
        <v>1100</v>
      </c>
      <c r="F49" s="110">
        <v>0</v>
      </c>
      <c r="G49" s="110">
        <v>1521.32</v>
      </c>
      <c r="H49" s="110">
        <f t="shared" si="3"/>
        <v>14693.457600000002</v>
      </c>
      <c r="I49" s="153">
        <f t="shared" si="4"/>
        <v>96323.7776</v>
      </c>
      <c r="J49" s="154">
        <f t="shared" si="5"/>
        <v>81630.32</v>
      </c>
      <c r="K49" s="142"/>
      <c r="L49" s="142"/>
    </row>
    <row r="50" spans="1:12" ht="13.5" thickBot="1">
      <c r="A50" s="156" t="s">
        <v>2</v>
      </c>
      <c r="B50" s="139" t="s">
        <v>3</v>
      </c>
      <c r="C50" s="114" t="s">
        <v>27</v>
      </c>
      <c r="D50" s="103">
        <v>71821</v>
      </c>
      <c r="E50" s="138">
        <v>0</v>
      </c>
      <c r="F50" s="110">
        <v>0</v>
      </c>
      <c r="G50" s="110">
        <v>1521.32</v>
      </c>
      <c r="H50" s="110">
        <f t="shared" si="3"/>
        <v>13201.617600000001</v>
      </c>
      <c r="I50" s="153">
        <f t="shared" si="4"/>
        <v>86543.9376</v>
      </c>
      <c r="J50" s="154">
        <f t="shared" si="5"/>
        <v>73342.32</v>
      </c>
      <c r="K50" s="161"/>
      <c r="L50" s="161"/>
    </row>
    <row r="51" spans="1:10" ht="13.5" thickBot="1">
      <c r="A51" s="156" t="s">
        <v>2</v>
      </c>
      <c r="B51" s="139" t="s">
        <v>4</v>
      </c>
      <c r="C51" s="114" t="s">
        <v>27</v>
      </c>
      <c r="D51" s="103">
        <v>64503</v>
      </c>
      <c r="E51" s="138">
        <v>0</v>
      </c>
      <c r="F51" s="110">
        <v>0</v>
      </c>
      <c r="G51" s="110">
        <v>1521.32</v>
      </c>
      <c r="H51" s="110">
        <f t="shared" si="3"/>
        <v>11884.377600000002</v>
      </c>
      <c r="I51" s="153">
        <f t="shared" si="4"/>
        <v>77908.69760000001</v>
      </c>
      <c r="J51" s="154">
        <f t="shared" si="5"/>
        <v>66024.32</v>
      </c>
    </row>
    <row r="52" spans="1:12" s="161" customFormat="1" ht="13.5" thickBot="1">
      <c r="A52" s="156" t="s">
        <v>2</v>
      </c>
      <c r="B52" s="113" t="s">
        <v>13</v>
      </c>
      <c r="C52" s="114" t="s">
        <v>27</v>
      </c>
      <c r="D52" s="103">
        <v>71231</v>
      </c>
      <c r="E52" s="138">
        <v>0</v>
      </c>
      <c r="F52" s="110">
        <v>0</v>
      </c>
      <c r="G52" s="110">
        <v>1521.32</v>
      </c>
      <c r="H52" s="110">
        <f t="shared" si="3"/>
        <v>13095.4176</v>
      </c>
      <c r="I52" s="153">
        <f t="shared" si="4"/>
        <v>85847.73760000001</v>
      </c>
      <c r="J52" s="154">
        <f t="shared" si="5"/>
        <v>72752.32</v>
      </c>
      <c r="K52" s="142"/>
      <c r="L52" s="142"/>
    </row>
    <row r="53" spans="1:10" ht="13.5" thickBot="1">
      <c r="A53" s="69" t="s">
        <v>2</v>
      </c>
      <c r="B53" s="19" t="s">
        <v>28</v>
      </c>
      <c r="C53" s="119" t="s">
        <v>27</v>
      </c>
      <c r="D53" s="105">
        <v>72229</v>
      </c>
      <c r="E53" s="141">
        <v>0</v>
      </c>
      <c r="F53" s="110">
        <v>0</v>
      </c>
      <c r="G53" s="110">
        <v>1521.32</v>
      </c>
      <c r="H53" s="110">
        <f t="shared" si="3"/>
        <v>13275.0576</v>
      </c>
      <c r="I53" s="153">
        <f t="shared" si="4"/>
        <v>87025.3776</v>
      </c>
      <c r="J53" s="154">
        <f t="shared" si="5"/>
        <v>73750.32</v>
      </c>
    </row>
    <row r="54" spans="2:10" ht="13.5" thickBot="1">
      <c r="B54" s="143"/>
      <c r="D54" s="144"/>
      <c r="E54" s="144"/>
      <c r="F54" s="144"/>
      <c r="G54" s="144"/>
      <c r="H54" s="144"/>
      <c r="I54" s="144"/>
      <c r="J54" s="144"/>
    </row>
    <row r="55" spans="1:10" ht="16.5" thickBot="1">
      <c r="A55" s="285" t="s">
        <v>76</v>
      </c>
      <c r="B55" s="286"/>
      <c r="C55" s="286"/>
      <c r="D55" s="286"/>
      <c r="E55" s="286"/>
      <c r="F55" s="286"/>
      <c r="G55" s="286"/>
      <c r="H55" s="286"/>
      <c r="I55" s="286"/>
      <c r="J55" s="286"/>
    </row>
    <row r="56" spans="1:10" ht="13.5" thickBot="1">
      <c r="A56" s="248" t="s">
        <v>14</v>
      </c>
      <c r="B56" s="249"/>
      <c r="C56" s="162" t="s">
        <v>7</v>
      </c>
      <c r="D56" s="126" t="s">
        <v>0</v>
      </c>
      <c r="E56" s="126" t="s">
        <v>15</v>
      </c>
      <c r="F56" s="126"/>
      <c r="G56" s="162" t="s">
        <v>16</v>
      </c>
      <c r="H56" s="126" t="s">
        <v>167</v>
      </c>
      <c r="I56" s="126" t="s">
        <v>1</v>
      </c>
      <c r="J56" s="58" t="s">
        <v>69</v>
      </c>
    </row>
    <row r="57" spans="1:15" ht="13.5" thickBot="1">
      <c r="A57" s="163" t="s">
        <v>30</v>
      </c>
      <c r="B57" s="130" t="s">
        <v>80</v>
      </c>
      <c r="C57" s="109">
        <v>0.92</v>
      </c>
      <c r="D57" s="92">
        <v>74369</v>
      </c>
      <c r="E57" s="110">
        <v>1100</v>
      </c>
      <c r="F57" s="110">
        <v>0</v>
      </c>
      <c r="G57" s="110">
        <v>1521.32</v>
      </c>
      <c r="H57" s="110">
        <f aca="true" t="shared" si="6" ref="H57:H66">(D57-E57-F57+G57)*18%</f>
        <v>13462.2576</v>
      </c>
      <c r="I57" s="153">
        <f aca="true" t="shared" si="7" ref="I57:I66">D57-E57-F57+G57+H57</f>
        <v>88252.5776</v>
      </c>
      <c r="J57" s="154">
        <f aca="true" t="shared" si="8" ref="J57:J66">I57-H57</f>
        <v>74790.32</v>
      </c>
      <c r="L57" s="164"/>
      <c r="O57" s="90"/>
    </row>
    <row r="58" spans="1:15" ht="13.5" thickBot="1">
      <c r="A58" s="165" t="s">
        <v>173</v>
      </c>
      <c r="B58" s="132" t="s">
        <v>170</v>
      </c>
      <c r="C58" s="114">
        <v>1.1</v>
      </c>
      <c r="D58" s="93">
        <v>73969</v>
      </c>
      <c r="E58" s="110">
        <v>1100</v>
      </c>
      <c r="F58" s="110">
        <v>0</v>
      </c>
      <c r="G58" s="110">
        <v>1521.32</v>
      </c>
      <c r="H58" s="110">
        <f t="shared" si="6"/>
        <v>13390.2576</v>
      </c>
      <c r="I58" s="153">
        <f t="shared" si="7"/>
        <v>87780.5776</v>
      </c>
      <c r="J58" s="154">
        <f>I58-H58</f>
        <v>74390.32</v>
      </c>
      <c r="L58" s="164"/>
      <c r="O58" s="90"/>
    </row>
    <row r="59" spans="1:15" ht="13.5" thickBot="1">
      <c r="A59" s="165" t="s">
        <v>30</v>
      </c>
      <c r="B59" s="132" t="s">
        <v>120</v>
      </c>
      <c r="C59" s="114">
        <v>2</v>
      </c>
      <c r="D59" s="93">
        <v>74369</v>
      </c>
      <c r="E59" s="110">
        <v>1100</v>
      </c>
      <c r="F59" s="110">
        <v>0</v>
      </c>
      <c r="G59" s="110">
        <v>1521.32</v>
      </c>
      <c r="H59" s="110">
        <f t="shared" si="6"/>
        <v>13462.2576</v>
      </c>
      <c r="I59" s="153">
        <f t="shared" si="7"/>
        <v>88252.5776</v>
      </c>
      <c r="J59" s="154">
        <f t="shared" si="8"/>
        <v>74790.32</v>
      </c>
      <c r="L59" s="164"/>
      <c r="O59" s="90"/>
    </row>
    <row r="60" spans="1:15" ht="13.5" thickBot="1">
      <c r="A60" s="165" t="s">
        <v>30</v>
      </c>
      <c r="B60" s="132" t="s">
        <v>169</v>
      </c>
      <c r="C60" s="114">
        <v>3</v>
      </c>
      <c r="D60" s="93">
        <v>75619</v>
      </c>
      <c r="E60" s="110">
        <v>1100</v>
      </c>
      <c r="F60" s="110">
        <v>0</v>
      </c>
      <c r="G60" s="110">
        <v>1521.32</v>
      </c>
      <c r="H60" s="110">
        <f t="shared" si="6"/>
        <v>13687.2576</v>
      </c>
      <c r="I60" s="153">
        <f t="shared" si="7"/>
        <v>89727.5776</v>
      </c>
      <c r="J60" s="154">
        <f t="shared" si="8"/>
        <v>76040.32</v>
      </c>
      <c r="L60" s="164"/>
      <c r="O60" s="90"/>
    </row>
    <row r="61" spans="1:15" ht="13.5" thickBot="1">
      <c r="A61" s="165" t="s">
        <v>74</v>
      </c>
      <c r="B61" s="132" t="s">
        <v>12</v>
      </c>
      <c r="C61" s="114">
        <v>4.2</v>
      </c>
      <c r="D61" s="93">
        <v>81187</v>
      </c>
      <c r="E61" s="110">
        <v>1100</v>
      </c>
      <c r="F61" s="110">
        <v>0</v>
      </c>
      <c r="G61" s="110">
        <v>1521.32</v>
      </c>
      <c r="H61" s="110">
        <f t="shared" si="6"/>
        <v>14689.4976</v>
      </c>
      <c r="I61" s="153">
        <f t="shared" si="7"/>
        <v>96297.81760000001</v>
      </c>
      <c r="J61" s="154">
        <f t="shared" si="8"/>
        <v>81608.32</v>
      </c>
      <c r="L61" s="164"/>
      <c r="O61" s="90"/>
    </row>
    <row r="62" spans="1:15" ht="13.5" thickBot="1">
      <c r="A62" s="165" t="s">
        <v>36</v>
      </c>
      <c r="B62" s="132" t="s">
        <v>35</v>
      </c>
      <c r="C62" s="114">
        <v>6.5</v>
      </c>
      <c r="D62" s="93">
        <v>80381</v>
      </c>
      <c r="E62" s="110">
        <v>1100</v>
      </c>
      <c r="F62" s="110">
        <v>0</v>
      </c>
      <c r="G62" s="110">
        <v>1521.32</v>
      </c>
      <c r="H62" s="110">
        <f t="shared" si="6"/>
        <v>14544.4176</v>
      </c>
      <c r="I62" s="153">
        <f t="shared" si="7"/>
        <v>95346.73760000001</v>
      </c>
      <c r="J62" s="154">
        <f t="shared" si="8"/>
        <v>80802.32</v>
      </c>
      <c r="L62" s="164"/>
      <c r="O62" s="90"/>
    </row>
    <row r="63" spans="1:15" ht="13.5" thickBot="1">
      <c r="A63" s="165" t="s">
        <v>73</v>
      </c>
      <c r="B63" s="132" t="s">
        <v>72</v>
      </c>
      <c r="C63" s="114">
        <v>50</v>
      </c>
      <c r="D63" s="93">
        <v>81351</v>
      </c>
      <c r="E63" s="110">
        <v>1100</v>
      </c>
      <c r="F63" s="110">
        <v>0</v>
      </c>
      <c r="G63" s="110">
        <v>1521.32</v>
      </c>
      <c r="H63" s="110">
        <f t="shared" si="6"/>
        <v>14719.017600000001</v>
      </c>
      <c r="I63" s="153">
        <f t="shared" si="7"/>
        <v>96491.33760000001</v>
      </c>
      <c r="J63" s="154">
        <f t="shared" si="8"/>
        <v>81772.32</v>
      </c>
      <c r="L63" s="164"/>
      <c r="O63" s="90"/>
    </row>
    <row r="64" spans="1:15" ht="13.5" thickBot="1">
      <c r="A64" s="165" t="s">
        <v>2</v>
      </c>
      <c r="B64" s="132" t="s">
        <v>29</v>
      </c>
      <c r="C64" s="114" t="s">
        <v>27</v>
      </c>
      <c r="D64" s="93">
        <v>71657</v>
      </c>
      <c r="E64" s="138">
        <v>0</v>
      </c>
      <c r="F64" s="136">
        <v>0</v>
      </c>
      <c r="G64" s="110">
        <v>1521.32</v>
      </c>
      <c r="H64" s="110">
        <f t="shared" si="6"/>
        <v>13172.097600000001</v>
      </c>
      <c r="I64" s="153">
        <f t="shared" si="7"/>
        <v>86350.41760000002</v>
      </c>
      <c r="J64" s="154">
        <f t="shared" si="8"/>
        <v>73178.32</v>
      </c>
      <c r="L64" s="164"/>
      <c r="O64" s="90"/>
    </row>
    <row r="65" spans="1:15" ht="13.5" thickBot="1">
      <c r="A65" s="165" t="s">
        <v>2</v>
      </c>
      <c r="B65" s="132" t="s">
        <v>31</v>
      </c>
      <c r="C65" s="114" t="s">
        <v>27</v>
      </c>
      <c r="D65" s="93">
        <v>71451</v>
      </c>
      <c r="E65" s="138">
        <v>0</v>
      </c>
      <c r="F65" s="136">
        <v>0</v>
      </c>
      <c r="G65" s="110">
        <v>1521.32</v>
      </c>
      <c r="H65" s="110">
        <f t="shared" si="6"/>
        <v>13135.017600000001</v>
      </c>
      <c r="I65" s="153">
        <f t="shared" si="7"/>
        <v>86107.33760000001</v>
      </c>
      <c r="J65" s="154">
        <f t="shared" si="8"/>
        <v>72972.32</v>
      </c>
      <c r="L65" s="164"/>
      <c r="O65" s="90"/>
    </row>
    <row r="66" spans="1:15" ht="13.5" thickBot="1">
      <c r="A66" s="166" t="s">
        <v>2</v>
      </c>
      <c r="B66" s="167" t="s">
        <v>32</v>
      </c>
      <c r="C66" s="119" t="s">
        <v>27</v>
      </c>
      <c r="D66" s="94">
        <v>67489</v>
      </c>
      <c r="E66" s="141">
        <v>0</v>
      </c>
      <c r="F66" s="168">
        <v>0</v>
      </c>
      <c r="G66" s="110">
        <v>1521.32</v>
      </c>
      <c r="H66" s="110">
        <f t="shared" si="6"/>
        <v>12421.857600000001</v>
      </c>
      <c r="I66" s="153">
        <f t="shared" si="7"/>
        <v>81432.17760000001</v>
      </c>
      <c r="J66" s="154">
        <f t="shared" si="8"/>
        <v>69010.32</v>
      </c>
      <c r="L66" s="164"/>
      <c r="O66" s="90"/>
    </row>
    <row r="68" ht="13.5">
      <c r="A68" s="20"/>
    </row>
  </sheetData>
  <sheetProtection formatCells="0" formatColumns="0" formatRows="0" insertColumns="0" deleteColumns="0" deleteRows="0"/>
  <mergeCells count="14">
    <mergeCell ref="B5:J5"/>
    <mergeCell ref="A6:J6"/>
    <mergeCell ref="A1:K1"/>
    <mergeCell ref="B3:J3"/>
    <mergeCell ref="B4:J4"/>
    <mergeCell ref="K8:L9"/>
    <mergeCell ref="K34:L35"/>
    <mergeCell ref="A35:B35"/>
    <mergeCell ref="A55:J55"/>
    <mergeCell ref="A56:B56"/>
    <mergeCell ref="A8:J8"/>
    <mergeCell ref="A9:J9"/>
    <mergeCell ref="A10:B10"/>
    <mergeCell ref="A34:J3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B22">
      <selection activeCell="L6" sqref="L6"/>
    </sheetView>
  </sheetViews>
  <sheetFormatPr defaultColWidth="9.140625" defaultRowHeight="12.75"/>
  <cols>
    <col min="1" max="1" width="11.140625" style="142" bestFit="1" customWidth="1"/>
    <col min="2" max="2" width="17.8515625" style="142" bestFit="1" customWidth="1"/>
    <col min="3" max="3" width="6.28125" style="142" bestFit="1" customWidth="1"/>
    <col min="4" max="4" width="9.7109375" style="142" bestFit="1" customWidth="1"/>
    <col min="5" max="5" width="10.7109375" style="142" bestFit="1" customWidth="1"/>
    <col min="6" max="6" width="10.7109375" style="142" customWidth="1"/>
    <col min="7" max="7" width="9.57421875" style="142" bestFit="1" customWidth="1"/>
    <col min="8" max="8" width="10.140625" style="142" bestFit="1" customWidth="1"/>
    <col min="9" max="9" width="9.57421875" style="142" bestFit="1" customWidth="1"/>
    <col min="10" max="10" width="22.28125" style="142" customWidth="1"/>
    <col min="11" max="11" width="21.140625" style="142" customWidth="1"/>
    <col min="12" max="12" width="15.421875" style="142" customWidth="1"/>
    <col min="13" max="13" width="4.421875" style="142" bestFit="1" customWidth="1"/>
    <col min="14" max="16384" width="9.140625" style="142" customWidth="1"/>
  </cols>
  <sheetData>
    <row r="1" spans="1:13" ht="23.25">
      <c r="A1" s="246" t="s">
        <v>87</v>
      </c>
      <c r="B1" s="247"/>
      <c r="C1" s="247"/>
      <c r="D1" s="247"/>
      <c r="E1" s="247"/>
      <c r="F1" s="247"/>
      <c r="G1" s="247"/>
      <c r="H1" s="247"/>
      <c r="I1" s="247"/>
      <c r="J1" s="247"/>
      <c r="K1" s="169"/>
      <c r="L1" s="169"/>
      <c r="M1" s="169"/>
    </row>
    <row r="2" spans="1:13" ht="16.5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  <c r="M2" s="172"/>
    </row>
    <row r="3" spans="1:13" ht="15">
      <c r="A3" s="173"/>
      <c r="B3" s="243" t="s">
        <v>83</v>
      </c>
      <c r="C3" s="243"/>
      <c r="D3" s="243"/>
      <c r="E3" s="243"/>
      <c r="F3" s="243"/>
      <c r="G3" s="243"/>
      <c r="H3" s="243"/>
      <c r="I3" s="243"/>
      <c r="J3" s="243"/>
      <c r="K3" s="172"/>
      <c r="L3" s="172"/>
      <c r="M3" s="172"/>
    </row>
    <row r="4" spans="1:13" ht="15">
      <c r="A4" s="173"/>
      <c r="B4" s="243" t="s">
        <v>84</v>
      </c>
      <c r="C4" s="243"/>
      <c r="D4" s="243"/>
      <c r="E4" s="243"/>
      <c r="F4" s="243"/>
      <c r="G4" s="243"/>
      <c r="H4" s="243"/>
      <c r="I4" s="243"/>
      <c r="J4" s="243"/>
      <c r="K4" s="172"/>
      <c r="L4" s="172"/>
      <c r="M4" s="172"/>
    </row>
    <row r="5" spans="1:13" ht="15">
      <c r="A5" s="173"/>
      <c r="B5" s="243" t="s">
        <v>85</v>
      </c>
      <c r="C5" s="243"/>
      <c r="D5" s="243"/>
      <c r="E5" s="243"/>
      <c r="F5" s="243"/>
      <c r="G5" s="243"/>
      <c r="H5" s="243"/>
      <c r="I5" s="243"/>
      <c r="J5" s="243"/>
      <c r="K5" s="172"/>
      <c r="L5" s="172"/>
      <c r="M5" s="172"/>
    </row>
    <row r="6" spans="1:13" ht="18.75" thickBot="1">
      <c r="A6" s="244" t="s">
        <v>86</v>
      </c>
      <c r="B6" s="245"/>
      <c r="C6" s="245"/>
      <c r="D6" s="245"/>
      <c r="E6" s="245"/>
      <c r="F6" s="245"/>
      <c r="G6" s="245"/>
      <c r="H6" s="245"/>
      <c r="I6" s="245"/>
      <c r="J6" s="245"/>
      <c r="K6" s="174"/>
      <c r="L6" s="174"/>
      <c r="M6" s="174"/>
    </row>
    <row r="7" spans="11:13" ht="12.75">
      <c r="K7" s="175"/>
      <c r="L7" s="169"/>
      <c r="M7" s="176"/>
    </row>
    <row r="8" spans="11:13" ht="13.5" thickBot="1">
      <c r="K8" s="184"/>
      <c r="L8" s="172"/>
      <c r="M8" s="185"/>
    </row>
    <row r="9" spans="1:13" ht="16.5" customHeight="1" thickBot="1">
      <c r="A9" s="237" t="s">
        <v>182</v>
      </c>
      <c r="B9" s="238"/>
      <c r="C9" s="238"/>
      <c r="D9" s="238"/>
      <c r="E9" s="238"/>
      <c r="F9" s="238"/>
      <c r="G9" s="238"/>
      <c r="H9" s="238"/>
      <c r="I9" s="238"/>
      <c r="J9" s="238"/>
      <c r="K9" s="231" t="s">
        <v>121</v>
      </c>
      <c r="L9" s="232"/>
      <c r="M9" s="233"/>
    </row>
    <row r="10" spans="1:13" ht="16.5" customHeight="1" thickBot="1">
      <c r="A10" s="287" t="s">
        <v>26</v>
      </c>
      <c r="B10" s="288"/>
      <c r="C10" s="288"/>
      <c r="D10" s="288"/>
      <c r="E10" s="288"/>
      <c r="F10" s="288"/>
      <c r="G10" s="288"/>
      <c r="H10" s="288"/>
      <c r="I10" s="288"/>
      <c r="J10" s="289"/>
      <c r="K10" s="234"/>
      <c r="L10" s="235"/>
      <c r="M10" s="236"/>
    </row>
    <row r="11" spans="1:13" ht="17.25" thickBot="1">
      <c r="A11" s="248" t="s">
        <v>14</v>
      </c>
      <c r="B11" s="249"/>
      <c r="C11" s="126" t="s">
        <v>7</v>
      </c>
      <c r="D11" s="126" t="s">
        <v>0</v>
      </c>
      <c r="E11" s="126" t="s">
        <v>15</v>
      </c>
      <c r="F11" s="126"/>
      <c r="G11" s="126" t="s">
        <v>16</v>
      </c>
      <c r="H11" s="126" t="s">
        <v>167</v>
      </c>
      <c r="I11" s="126" t="s">
        <v>1</v>
      </c>
      <c r="J11" s="75" t="s">
        <v>69</v>
      </c>
      <c r="K11" s="23" t="s">
        <v>122</v>
      </c>
      <c r="L11" s="24"/>
      <c r="M11" s="155">
        <v>300</v>
      </c>
    </row>
    <row r="12" spans="1:15" ht="17.25" thickBot="1">
      <c r="A12" s="163" t="s">
        <v>155</v>
      </c>
      <c r="B12" s="186" t="s">
        <v>102</v>
      </c>
      <c r="C12" s="109">
        <v>11</v>
      </c>
      <c r="D12" s="187">
        <v>86453</v>
      </c>
      <c r="E12" s="110">
        <v>1100</v>
      </c>
      <c r="F12" s="187"/>
      <c r="G12" s="153">
        <v>2227.05</v>
      </c>
      <c r="H12" s="187">
        <f>(D12-E12+G12)*18%</f>
        <v>15764.409</v>
      </c>
      <c r="I12" s="153">
        <f>D12-E12+G12+H12</f>
        <v>103344.459</v>
      </c>
      <c r="J12" s="154">
        <f>I12-H12</f>
        <v>87580.05</v>
      </c>
      <c r="K12" s="25" t="s">
        <v>123</v>
      </c>
      <c r="L12" s="25"/>
      <c r="M12" s="157">
        <v>400</v>
      </c>
      <c r="O12" s="144"/>
    </row>
    <row r="13" spans="1:15" ht="17.25" thickBot="1">
      <c r="A13" s="165" t="s">
        <v>155</v>
      </c>
      <c r="B13" s="188" t="s">
        <v>98</v>
      </c>
      <c r="C13" s="114" t="s">
        <v>101</v>
      </c>
      <c r="D13" s="187">
        <v>85653</v>
      </c>
      <c r="E13" s="110">
        <v>1100</v>
      </c>
      <c r="F13" s="187"/>
      <c r="G13" s="153">
        <v>2227.05</v>
      </c>
      <c r="H13" s="187">
        <f aca="true" t="shared" si="0" ref="H13:H33">(D13-E13+G13)*18%</f>
        <v>15620.409</v>
      </c>
      <c r="I13" s="153">
        <f aca="true" t="shared" si="1" ref="I13:I33">D13-E13+G13+H13</f>
        <v>102400.459</v>
      </c>
      <c r="J13" s="154">
        <f aca="true" t="shared" si="2" ref="J13:J33">I13-H13</f>
        <v>86780.05</v>
      </c>
      <c r="K13" s="25" t="s">
        <v>124</v>
      </c>
      <c r="L13" s="25"/>
      <c r="M13" s="157">
        <v>500</v>
      </c>
      <c r="O13" s="144"/>
    </row>
    <row r="14" spans="1:15" ht="17.25" thickBot="1">
      <c r="A14" s="165" t="s">
        <v>155</v>
      </c>
      <c r="B14" s="188" t="s">
        <v>20</v>
      </c>
      <c r="C14" s="114">
        <v>6</v>
      </c>
      <c r="D14" s="187">
        <v>86303</v>
      </c>
      <c r="E14" s="110">
        <v>1100</v>
      </c>
      <c r="F14" s="187"/>
      <c r="G14" s="153">
        <v>2227.05</v>
      </c>
      <c r="H14" s="187">
        <f t="shared" si="0"/>
        <v>15737.409</v>
      </c>
      <c r="I14" s="153">
        <f t="shared" si="1"/>
        <v>103167.459</v>
      </c>
      <c r="J14" s="154">
        <f t="shared" si="2"/>
        <v>87430.05</v>
      </c>
      <c r="K14" s="25" t="s">
        <v>125</v>
      </c>
      <c r="L14" s="25"/>
      <c r="M14" s="157">
        <v>600</v>
      </c>
      <c r="O14" s="144"/>
    </row>
    <row r="15" spans="1:15" ht="17.25" thickBot="1">
      <c r="A15" s="165" t="s">
        <v>155</v>
      </c>
      <c r="B15" s="188" t="s">
        <v>21</v>
      </c>
      <c r="C15" s="114">
        <v>3</v>
      </c>
      <c r="D15" s="187">
        <v>86503</v>
      </c>
      <c r="E15" s="110">
        <v>1100</v>
      </c>
      <c r="F15" s="187"/>
      <c r="G15" s="153">
        <v>2227.05</v>
      </c>
      <c r="H15" s="187">
        <f t="shared" si="0"/>
        <v>15773.409</v>
      </c>
      <c r="I15" s="153">
        <f t="shared" si="1"/>
        <v>103403.459</v>
      </c>
      <c r="J15" s="154">
        <f t="shared" si="2"/>
        <v>87630.05</v>
      </c>
      <c r="K15" s="25" t="s">
        <v>126</v>
      </c>
      <c r="L15" s="25"/>
      <c r="M15" s="157">
        <v>700</v>
      </c>
      <c r="O15" s="144"/>
    </row>
    <row r="16" spans="1:15" ht="17.25" thickBot="1">
      <c r="A16" s="156" t="s">
        <v>155</v>
      </c>
      <c r="B16" s="113" t="s">
        <v>164</v>
      </c>
      <c r="C16" s="114">
        <v>3.4</v>
      </c>
      <c r="D16" s="103">
        <v>89083</v>
      </c>
      <c r="E16" s="110">
        <v>1100</v>
      </c>
      <c r="F16" s="110"/>
      <c r="G16" s="153">
        <v>2227.05</v>
      </c>
      <c r="H16" s="110">
        <f t="shared" si="0"/>
        <v>16237.809</v>
      </c>
      <c r="I16" s="153">
        <f t="shared" si="1"/>
        <v>106447.859</v>
      </c>
      <c r="J16" s="154">
        <f t="shared" si="2"/>
        <v>90210.05</v>
      </c>
      <c r="K16" s="25" t="s">
        <v>127</v>
      </c>
      <c r="L16" s="25"/>
      <c r="M16" s="157">
        <v>800</v>
      </c>
      <c r="O16" s="144"/>
    </row>
    <row r="17" spans="1:15" ht="17.25" thickBot="1">
      <c r="A17" s="156" t="s">
        <v>6</v>
      </c>
      <c r="B17" s="113" t="s">
        <v>17</v>
      </c>
      <c r="C17" s="114">
        <v>3</v>
      </c>
      <c r="D17" s="103">
        <v>87303</v>
      </c>
      <c r="E17" s="110">
        <v>1100</v>
      </c>
      <c r="F17" s="110"/>
      <c r="G17" s="153">
        <v>2227.05</v>
      </c>
      <c r="H17" s="110">
        <f t="shared" si="0"/>
        <v>15917.409</v>
      </c>
      <c r="I17" s="153">
        <f t="shared" si="1"/>
        <v>104347.459</v>
      </c>
      <c r="J17" s="154">
        <f t="shared" si="2"/>
        <v>88430.05</v>
      </c>
      <c r="K17" s="31" t="s">
        <v>128</v>
      </c>
      <c r="L17" s="31"/>
      <c r="M17" s="159">
        <v>900</v>
      </c>
      <c r="O17" s="144"/>
    </row>
    <row r="18" spans="1:15" ht="13.5" thickBot="1">
      <c r="A18" s="156" t="s">
        <v>18</v>
      </c>
      <c r="B18" s="113" t="s">
        <v>19</v>
      </c>
      <c r="C18" s="114">
        <v>11</v>
      </c>
      <c r="D18" s="103">
        <v>88253</v>
      </c>
      <c r="E18" s="110">
        <v>1100</v>
      </c>
      <c r="F18" s="110"/>
      <c r="G18" s="153">
        <v>2227.05</v>
      </c>
      <c r="H18" s="110">
        <f t="shared" si="0"/>
        <v>16088.409</v>
      </c>
      <c r="I18" s="153">
        <f t="shared" si="1"/>
        <v>105468.459</v>
      </c>
      <c r="J18" s="154">
        <f t="shared" si="2"/>
        <v>89380.05</v>
      </c>
      <c r="O18" s="144"/>
    </row>
    <row r="19" spans="1:15" ht="17.25" thickBot="1">
      <c r="A19" s="156" t="s">
        <v>156</v>
      </c>
      <c r="B19" s="113" t="s">
        <v>79</v>
      </c>
      <c r="C19" s="114">
        <v>12</v>
      </c>
      <c r="D19" s="103">
        <v>93403</v>
      </c>
      <c r="E19" s="110">
        <v>1100</v>
      </c>
      <c r="F19" s="110"/>
      <c r="G19" s="153">
        <v>2227.05</v>
      </c>
      <c r="H19" s="110">
        <f t="shared" si="0"/>
        <v>17015.409</v>
      </c>
      <c r="I19" s="153">
        <f t="shared" si="1"/>
        <v>111545.459</v>
      </c>
      <c r="J19" s="154">
        <f t="shared" si="2"/>
        <v>94530.05</v>
      </c>
      <c r="K19" s="27"/>
      <c r="L19" s="27"/>
      <c r="M19" s="177"/>
      <c r="O19" s="144"/>
    </row>
    <row r="20" spans="1:15" ht="17.25" thickBot="1">
      <c r="A20" s="156" t="s">
        <v>95</v>
      </c>
      <c r="B20" s="113" t="s">
        <v>94</v>
      </c>
      <c r="C20" s="114">
        <v>1.9</v>
      </c>
      <c r="D20" s="103">
        <v>94203</v>
      </c>
      <c r="E20" s="110">
        <v>1100</v>
      </c>
      <c r="F20" s="110"/>
      <c r="G20" s="153">
        <v>2227.05</v>
      </c>
      <c r="H20" s="110">
        <f t="shared" si="0"/>
        <v>17159.409</v>
      </c>
      <c r="I20" s="153">
        <f t="shared" si="1"/>
        <v>112489.459</v>
      </c>
      <c r="J20" s="154">
        <f t="shared" si="2"/>
        <v>95330.05</v>
      </c>
      <c r="K20" s="27"/>
      <c r="L20" s="27"/>
      <c r="M20" s="177"/>
      <c r="O20" s="144"/>
    </row>
    <row r="21" spans="1:15" ht="17.25" thickBot="1">
      <c r="A21" s="156" t="s">
        <v>156</v>
      </c>
      <c r="B21" s="113" t="s">
        <v>96</v>
      </c>
      <c r="C21" s="114"/>
      <c r="D21" s="103">
        <v>92603</v>
      </c>
      <c r="E21" s="110">
        <v>1100</v>
      </c>
      <c r="F21" s="110"/>
      <c r="G21" s="153">
        <v>2227.05</v>
      </c>
      <c r="H21" s="110">
        <f t="shared" si="0"/>
        <v>16871.409</v>
      </c>
      <c r="I21" s="153">
        <f t="shared" si="1"/>
        <v>110601.459</v>
      </c>
      <c r="J21" s="154">
        <f t="shared" si="2"/>
        <v>93730.05</v>
      </c>
      <c r="K21" s="189"/>
      <c r="L21" s="27"/>
      <c r="M21" s="177"/>
      <c r="O21" s="144"/>
    </row>
    <row r="22" spans="1:15" ht="17.25" thickBot="1">
      <c r="A22" s="156" t="s">
        <v>104</v>
      </c>
      <c r="B22" s="113" t="s">
        <v>105</v>
      </c>
      <c r="C22" s="114">
        <v>12</v>
      </c>
      <c r="D22" s="103">
        <v>89453</v>
      </c>
      <c r="E22" s="110">
        <v>1100</v>
      </c>
      <c r="F22" s="110"/>
      <c r="G22" s="153">
        <v>2227.05</v>
      </c>
      <c r="H22" s="110">
        <f t="shared" si="0"/>
        <v>16304.409</v>
      </c>
      <c r="I22" s="153">
        <f t="shared" si="1"/>
        <v>106884.459</v>
      </c>
      <c r="J22" s="154">
        <f t="shared" si="2"/>
        <v>90580.05</v>
      </c>
      <c r="K22" s="27"/>
      <c r="L22" s="27"/>
      <c r="M22" s="177"/>
      <c r="O22" s="144"/>
    </row>
    <row r="23" spans="1:15" ht="17.25" thickBot="1">
      <c r="A23" s="156" t="s">
        <v>104</v>
      </c>
      <c r="B23" s="113" t="s">
        <v>153</v>
      </c>
      <c r="C23" s="114">
        <v>10</v>
      </c>
      <c r="D23" s="103">
        <v>91303</v>
      </c>
      <c r="E23" s="110">
        <v>1100</v>
      </c>
      <c r="F23" s="110"/>
      <c r="G23" s="153">
        <v>2227.05</v>
      </c>
      <c r="H23" s="110">
        <f t="shared" si="0"/>
        <v>16637.409</v>
      </c>
      <c r="I23" s="153">
        <f t="shared" si="1"/>
        <v>109067.459</v>
      </c>
      <c r="J23" s="154">
        <f t="shared" si="2"/>
        <v>92430.05</v>
      </c>
      <c r="K23" s="27"/>
      <c r="L23" s="27"/>
      <c r="M23" s="177"/>
      <c r="O23" s="144"/>
    </row>
    <row r="24" spans="1:15" ht="17.25" thickBot="1">
      <c r="A24" s="156" t="s">
        <v>104</v>
      </c>
      <c r="B24" s="113" t="s">
        <v>81</v>
      </c>
      <c r="C24" s="114">
        <v>3</v>
      </c>
      <c r="D24" s="103">
        <v>89353</v>
      </c>
      <c r="E24" s="110">
        <v>1100</v>
      </c>
      <c r="F24" s="110"/>
      <c r="G24" s="153">
        <v>2227.05</v>
      </c>
      <c r="H24" s="110">
        <f t="shared" si="0"/>
        <v>16286.409</v>
      </c>
      <c r="I24" s="153">
        <f t="shared" si="1"/>
        <v>106766.459</v>
      </c>
      <c r="J24" s="154">
        <f t="shared" si="2"/>
        <v>90480.05</v>
      </c>
      <c r="K24" s="27"/>
      <c r="L24" s="27"/>
      <c r="M24" s="177"/>
      <c r="O24" s="144"/>
    </row>
    <row r="25" spans="1:15" ht="17.25" thickBot="1">
      <c r="A25" s="156" t="s">
        <v>104</v>
      </c>
      <c r="B25" s="113" t="s">
        <v>90</v>
      </c>
      <c r="C25" s="114">
        <v>8</v>
      </c>
      <c r="D25" s="103">
        <v>92753</v>
      </c>
      <c r="E25" s="110">
        <v>1100</v>
      </c>
      <c r="F25" s="110"/>
      <c r="G25" s="153">
        <v>2227.05</v>
      </c>
      <c r="H25" s="110">
        <f t="shared" si="0"/>
        <v>16898.409</v>
      </c>
      <c r="I25" s="153">
        <f t="shared" si="1"/>
        <v>110778.459</v>
      </c>
      <c r="J25" s="154">
        <f t="shared" si="2"/>
        <v>93880.05</v>
      </c>
      <c r="K25" s="27"/>
      <c r="L25" s="27"/>
      <c r="M25" s="177"/>
      <c r="O25" s="144"/>
    </row>
    <row r="26" spans="1:15" ht="17.25" thickBot="1">
      <c r="A26" s="156" t="s">
        <v>104</v>
      </c>
      <c r="B26" s="113" t="s">
        <v>103</v>
      </c>
      <c r="C26" s="114"/>
      <c r="D26" s="103">
        <v>91953</v>
      </c>
      <c r="E26" s="110">
        <v>1100</v>
      </c>
      <c r="F26" s="110"/>
      <c r="G26" s="153">
        <v>2227.05</v>
      </c>
      <c r="H26" s="110">
        <f t="shared" si="0"/>
        <v>16754.409</v>
      </c>
      <c r="I26" s="153">
        <f t="shared" si="1"/>
        <v>109834.459</v>
      </c>
      <c r="J26" s="154">
        <f t="shared" si="2"/>
        <v>93080.05</v>
      </c>
      <c r="K26" s="27"/>
      <c r="L26" s="27"/>
      <c r="M26" s="177"/>
      <c r="O26" s="144"/>
    </row>
    <row r="27" spans="1:15" ht="17.25" thickBot="1">
      <c r="A27" s="156" t="s">
        <v>160</v>
      </c>
      <c r="B27" s="113" t="s">
        <v>161</v>
      </c>
      <c r="C27" s="114">
        <v>40</v>
      </c>
      <c r="D27" s="103">
        <v>91003</v>
      </c>
      <c r="E27" s="110">
        <v>1100</v>
      </c>
      <c r="F27" s="110"/>
      <c r="G27" s="153">
        <v>2227.05</v>
      </c>
      <c r="H27" s="110">
        <f t="shared" si="0"/>
        <v>16583.409</v>
      </c>
      <c r="I27" s="153">
        <f t="shared" si="1"/>
        <v>108713.459</v>
      </c>
      <c r="J27" s="154">
        <f t="shared" si="2"/>
        <v>92130.05</v>
      </c>
      <c r="K27" s="27"/>
      <c r="L27" s="27"/>
      <c r="M27" s="177"/>
      <c r="O27" s="144"/>
    </row>
    <row r="28" spans="1:15" ht="17.25" thickBot="1">
      <c r="A28" s="156" t="s">
        <v>160</v>
      </c>
      <c r="B28" s="113" t="s">
        <v>159</v>
      </c>
      <c r="C28" s="114">
        <v>8</v>
      </c>
      <c r="D28" s="103">
        <v>89533</v>
      </c>
      <c r="E28" s="110">
        <v>1100</v>
      </c>
      <c r="F28" s="110"/>
      <c r="G28" s="153">
        <v>2227.05</v>
      </c>
      <c r="H28" s="110">
        <f t="shared" si="0"/>
        <v>16318.809</v>
      </c>
      <c r="I28" s="153">
        <f t="shared" si="1"/>
        <v>106978.859</v>
      </c>
      <c r="J28" s="154">
        <f t="shared" si="2"/>
        <v>90660.05</v>
      </c>
      <c r="K28" s="27"/>
      <c r="L28" s="27"/>
      <c r="M28" s="177"/>
      <c r="O28" s="144"/>
    </row>
    <row r="29" spans="1:15" ht="17.25" thickBot="1">
      <c r="A29" s="156" t="s">
        <v>160</v>
      </c>
      <c r="B29" s="113" t="s">
        <v>162</v>
      </c>
      <c r="C29" s="114">
        <v>65</v>
      </c>
      <c r="D29" s="103">
        <v>90903</v>
      </c>
      <c r="E29" s="110">
        <v>1100</v>
      </c>
      <c r="F29" s="110"/>
      <c r="G29" s="153">
        <v>2227.05</v>
      </c>
      <c r="H29" s="110">
        <f t="shared" si="0"/>
        <v>16565.409</v>
      </c>
      <c r="I29" s="153">
        <f t="shared" si="1"/>
        <v>108595.459</v>
      </c>
      <c r="J29" s="154">
        <f t="shared" si="2"/>
        <v>92030.05</v>
      </c>
      <c r="K29" s="27"/>
      <c r="L29" s="27"/>
      <c r="M29" s="177"/>
      <c r="O29" s="144"/>
    </row>
    <row r="30" spans="1:15" ht="17.25" thickBot="1">
      <c r="A30" s="156" t="s">
        <v>160</v>
      </c>
      <c r="B30" s="113" t="s">
        <v>163</v>
      </c>
      <c r="C30" s="114">
        <v>55</v>
      </c>
      <c r="D30" s="103">
        <v>90853</v>
      </c>
      <c r="E30" s="110">
        <v>1100</v>
      </c>
      <c r="F30" s="110"/>
      <c r="G30" s="153">
        <v>2227.05</v>
      </c>
      <c r="H30" s="110">
        <f t="shared" si="0"/>
        <v>16556.409</v>
      </c>
      <c r="I30" s="153">
        <f t="shared" si="1"/>
        <v>108536.459</v>
      </c>
      <c r="J30" s="154">
        <f t="shared" si="2"/>
        <v>91980.05</v>
      </c>
      <c r="K30" s="27"/>
      <c r="L30" s="27"/>
      <c r="M30" s="177"/>
      <c r="O30" s="144"/>
    </row>
    <row r="31" spans="1:15" ht="17.25" thickBot="1">
      <c r="A31" s="178" t="s">
        <v>166</v>
      </c>
      <c r="B31" s="179" t="s">
        <v>165</v>
      </c>
      <c r="C31" s="180">
        <v>3</v>
      </c>
      <c r="D31" s="103">
        <v>90303</v>
      </c>
      <c r="E31" s="110">
        <v>1100</v>
      </c>
      <c r="F31" s="110"/>
      <c r="G31" s="153">
        <v>2227.05</v>
      </c>
      <c r="H31" s="110">
        <f t="shared" si="0"/>
        <v>16457.409</v>
      </c>
      <c r="I31" s="153">
        <f t="shared" si="1"/>
        <v>107887.459</v>
      </c>
      <c r="J31" s="154">
        <f t="shared" si="2"/>
        <v>91430.05</v>
      </c>
      <c r="K31" s="27"/>
      <c r="L31" s="27"/>
      <c r="M31" s="177"/>
      <c r="O31" s="144"/>
    </row>
    <row r="32" spans="1:15" ht="17.25" thickBot="1">
      <c r="A32" s="178"/>
      <c r="B32" s="179" t="s">
        <v>171</v>
      </c>
      <c r="C32" s="180"/>
      <c r="D32" s="105">
        <v>90653</v>
      </c>
      <c r="E32" s="110">
        <v>1100</v>
      </c>
      <c r="F32" s="110"/>
      <c r="G32" s="153">
        <v>2227.05</v>
      </c>
      <c r="H32" s="110">
        <f>(D32-E32+G32)*18%</f>
        <v>16520.409</v>
      </c>
      <c r="I32" s="153">
        <f>D32-E32+G32+H32</f>
        <v>108300.459</v>
      </c>
      <c r="J32" s="154">
        <f>I32-H32</f>
        <v>91780.05</v>
      </c>
      <c r="K32" s="27"/>
      <c r="L32" s="27"/>
      <c r="M32" s="177"/>
      <c r="O32" s="144"/>
    </row>
    <row r="33" spans="1:15" ht="13.5" thickBot="1">
      <c r="A33" s="181" t="s">
        <v>97</v>
      </c>
      <c r="B33" s="182" t="s">
        <v>99</v>
      </c>
      <c r="C33" s="119" t="s">
        <v>100</v>
      </c>
      <c r="D33" s="105">
        <v>90653</v>
      </c>
      <c r="E33" s="110">
        <v>1100</v>
      </c>
      <c r="F33" s="110"/>
      <c r="G33" s="153">
        <v>2227.05</v>
      </c>
      <c r="H33" s="110">
        <f t="shared" si="0"/>
        <v>16520.409</v>
      </c>
      <c r="I33" s="153">
        <f t="shared" si="1"/>
        <v>108300.459</v>
      </c>
      <c r="J33" s="154">
        <f t="shared" si="2"/>
        <v>91780.05</v>
      </c>
      <c r="O33" s="144"/>
    </row>
    <row r="34" spans="1:10" ht="13.5" thickBot="1">
      <c r="A34" s="69"/>
      <c r="B34" s="182"/>
      <c r="C34" s="119"/>
      <c r="D34" s="105"/>
      <c r="E34" s="141"/>
      <c r="F34" s="141"/>
      <c r="G34" s="141"/>
      <c r="H34" s="141"/>
      <c r="I34" s="110"/>
      <c r="J34" s="141"/>
    </row>
    <row r="35" spans="2:10" ht="13.5" thickBot="1">
      <c r="B35" s="143"/>
      <c r="D35" s="144"/>
      <c r="E35" s="144"/>
      <c r="F35" s="144"/>
      <c r="G35" s="144"/>
      <c r="H35" s="144"/>
      <c r="I35" s="144"/>
      <c r="J35" s="144"/>
    </row>
    <row r="36" spans="1:13" ht="13.5" customHeight="1" thickBot="1">
      <c r="A36" s="285" t="s">
        <v>22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31" t="s">
        <v>129</v>
      </c>
      <c r="L36" s="232"/>
      <c r="M36" s="233"/>
    </row>
    <row r="37" spans="1:13" ht="13.5" customHeight="1" thickBot="1">
      <c r="A37" s="240" t="s">
        <v>14</v>
      </c>
      <c r="B37" s="241"/>
      <c r="C37" s="183" t="s">
        <v>7</v>
      </c>
      <c r="D37" s="126" t="s">
        <v>0</v>
      </c>
      <c r="E37" s="126" t="s">
        <v>15</v>
      </c>
      <c r="F37" s="126"/>
      <c r="G37" s="126" t="s">
        <v>16</v>
      </c>
      <c r="H37" s="126" t="s">
        <v>167</v>
      </c>
      <c r="I37" s="126" t="s">
        <v>1</v>
      </c>
      <c r="J37" s="75" t="s">
        <v>69</v>
      </c>
      <c r="K37" s="235"/>
      <c r="L37" s="235"/>
      <c r="M37" s="236"/>
    </row>
    <row r="38" spans="1:15" ht="17.25" thickBot="1">
      <c r="A38" s="152" t="s">
        <v>6</v>
      </c>
      <c r="B38" s="108" t="s">
        <v>23</v>
      </c>
      <c r="C38" s="109">
        <v>0.9</v>
      </c>
      <c r="D38" s="102">
        <v>78692</v>
      </c>
      <c r="E38" s="110">
        <v>1100</v>
      </c>
      <c r="F38" s="110">
        <v>0</v>
      </c>
      <c r="G38" s="153">
        <v>2227.05</v>
      </c>
      <c r="H38" s="110">
        <f aca="true" t="shared" si="3" ref="H38:H55">(D38-E38-F38+G38)*18%</f>
        <v>14367.429</v>
      </c>
      <c r="I38" s="153">
        <f aca="true" t="shared" si="4" ref="I38:I55">D38-E38-F38+G38+H38</f>
        <v>94186.479</v>
      </c>
      <c r="J38" s="154">
        <f aca="true" t="shared" si="5" ref="J38:J55">I38-H38</f>
        <v>79819.05</v>
      </c>
      <c r="K38" s="24" t="s">
        <v>130</v>
      </c>
      <c r="L38" s="24"/>
      <c r="M38" s="155">
        <v>300</v>
      </c>
      <c r="O38" s="144"/>
    </row>
    <row r="39" spans="1:13" s="158" customFormat="1" ht="17.25" thickBot="1">
      <c r="A39" s="156" t="s">
        <v>107</v>
      </c>
      <c r="B39" s="113" t="s">
        <v>106</v>
      </c>
      <c r="C39" s="114">
        <v>1.2</v>
      </c>
      <c r="D39" s="103">
        <v>78262</v>
      </c>
      <c r="E39" s="110">
        <v>1100</v>
      </c>
      <c r="F39" s="110">
        <v>0</v>
      </c>
      <c r="G39" s="153">
        <v>2227.05</v>
      </c>
      <c r="H39" s="110">
        <f t="shared" si="3"/>
        <v>14290.029</v>
      </c>
      <c r="I39" s="153">
        <f t="shared" si="4"/>
        <v>93679.079</v>
      </c>
      <c r="J39" s="154">
        <f t="shared" si="5"/>
        <v>79389.05</v>
      </c>
      <c r="K39" s="25" t="s">
        <v>131</v>
      </c>
      <c r="L39" s="25"/>
      <c r="M39" s="157">
        <v>400</v>
      </c>
    </row>
    <row r="40" spans="1:13" ht="17.25" thickBot="1">
      <c r="A40" s="156" t="s">
        <v>5</v>
      </c>
      <c r="B40" s="113" t="s">
        <v>172</v>
      </c>
      <c r="C40" s="114">
        <v>2.7</v>
      </c>
      <c r="D40" s="103">
        <v>73582</v>
      </c>
      <c r="E40" s="110">
        <v>1100</v>
      </c>
      <c r="F40" s="110">
        <v>0</v>
      </c>
      <c r="G40" s="153">
        <v>2227.05</v>
      </c>
      <c r="H40" s="110">
        <f>(D40-E40-F40+G40)*18%</f>
        <v>13447.629</v>
      </c>
      <c r="I40" s="153">
        <f>D40-E40-F40+G40+H40</f>
        <v>88156.679</v>
      </c>
      <c r="J40" s="154">
        <f>I40-H40</f>
        <v>74709.05</v>
      </c>
      <c r="K40" s="25" t="s">
        <v>132</v>
      </c>
      <c r="L40" s="25"/>
      <c r="M40" s="157">
        <v>500</v>
      </c>
    </row>
    <row r="41" spans="1:13" ht="17.25" thickBot="1">
      <c r="A41" s="156" t="s">
        <v>5</v>
      </c>
      <c r="B41" s="139" t="s">
        <v>11</v>
      </c>
      <c r="C41" s="114">
        <v>8</v>
      </c>
      <c r="D41" s="103">
        <v>73582</v>
      </c>
      <c r="E41" s="110">
        <v>1100</v>
      </c>
      <c r="F41" s="110">
        <v>0</v>
      </c>
      <c r="G41" s="153">
        <v>2227.05</v>
      </c>
      <c r="H41" s="110">
        <f t="shared" si="3"/>
        <v>13447.629</v>
      </c>
      <c r="I41" s="153">
        <f t="shared" si="4"/>
        <v>88156.679</v>
      </c>
      <c r="J41" s="154">
        <f t="shared" si="5"/>
        <v>74709.05</v>
      </c>
      <c r="K41" s="25" t="s">
        <v>133</v>
      </c>
      <c r="L41" s="25"/>
      <c r="M41" s="157">
        <v>600</v>
      </c>
    </row>
    <row r="42" spans="1:13" ht="17.25" thickBot="1">
      <c r="A42" s="156" t="s">
        <v>5</v>
      </c>
      <c r="B42" s="139" t="s">
        <v>108</v>
      </c>
      <c r="C42" s="114">
        <v>8</v>
      </c>
      <c r="D42" s="103">
        <v>74902</v>
      </c>
      <c r="E42" s="110">
        <v>1100</v>
      </c>
      <c r="F42" s="110">
        <v>0</v>
      </c>
      <c r="G42" s="153">
        <v>2227.05</v>
      </c>
      <c r="H42" s="110">
        <f t="shared" si="3"/>
        <v>13685.229</v>
      </c>
      <c r="I42" s="153">
        <f t="shared" si="4"/>
        <v>89714.27900000001</v>
      </c>
      <c r="J42" s="154">
        <f t="shared" si="5"/>
        <v>76029.05000000002</v>
      </c>
      <c r="K42" s="25" t="s">
        <v>134</v>
      </c>
      <c r="L42" s="25"/>
      <c r="M42" s="157">
        <v>700</v>
      </c>
    </row>
    <row r="43" spans="1:13" s="158" customFormat="1" ht="17.25" thickBot="1">
      <c r="A43" s="156" t="s">
        <v>24</v>
      </c>
      <c r="B43" s="139" t="s">
        <v>89</v>
      </c>
      <c r="C43" s="114">
        <v>18</v>
      </c>
      <c r="D43" s="103">
        <v>74852</v>
      </c>
      <c r="E43" s="110">
        <v>1100</v>
      </c>
      <c r="F43" s="110">
        <v>0</v>
      </c>
      <c r="G43" s="153">
        <v>2227.05</v>
      </c>
      <c r="H43" s="110">
        <f t="shared" si="3"/>
        <v>13676.229</v>
      </c>
      <c r="I43" s="153">
        <f t="shared" si="4"/>
        <v>89655.27900000001</v>
      </c>
      <c r="J43" s="154">
        <f t="shared" si="5"/>
        <v>75979.05000000002</v>
      </c>
      <c r="K43" s="25" t="s">
        <v>135</v>
      </c>
      <c r="L43" s="25"/>
      <c r="M43" s="157">
        <v>750</v>
      </c>
    </row>
    <row r="44" spans="1:13" s="120" customFormat="1" ht="17.25" thickBot="1">
      <c r="A44" s="156" t="s">
        <v>9</v>
      </c>
      <c r="B44" s="116" t="s">
        <v>8</v>
      </c>
      <c r="C44" s="114">
        <v>1.2</v>
      </c>
      <c r="D44" s="103">
        <v>74532</v>
      </c>
      <c r="E44" s="110">
        <v>1100</v>
      </c>
      <c r="F44" s="110">
        <v>0</v>
      </c>
      <c r="G44" s="153">
        <v>2227.05</v>
      </c>
      <c r="H44" s="110">
        <f t="shared" si="3"/>
        <v>13618.629</v>
      </c>
      <c r="I44" s="153">
        <f t="shared" si="4"/>
        <v>89277.679</v>
      </c>
      <c r="J44" s="154">
        <f t="shared" si="5"/>
        <v>75659.05</v>
      </c>
      <c r="K44" s="31" t="s">
        <v>136</v>
      </c>
      <c r="L44" s="31"/>
      <c r="M44" s="159">
        <v>800</v>
      </c>
    </row>
    <row r="45" spans="1:10" s="120" customFormat="1" ht="13.5" thickBot="1">
      <c r="A45" s="156" t="s">
        <v>71</v>
      </c>
      <c r="B45" s="113" t="s">
        <v>70</v>
      </c>
      <c r="C45" s="114">
        <v>0.35</v>
      </c>
      <c r="D45" s="103">
        <v>76638</v>
      </c>
      <c r="E45" s="110">
        <v>1100</v>
      </c>
      <c r="F45" s="110">
        <v>0</v>
      </c>
      <c r="G45" s="153">
        <v>2227.05</v>
      </c>
      <c r="H45" s="110">
        <f t="shared" si="3"/>
        <v>13997.709</v>
      </c>
      <c r="I45" s="153">
        <f t="shared" si="4"/>
        <v>91762.759</v>
      </c>
      <c r="J45" s="154">
        <f t="shared" si="5"/>
        <v>77765.05</v>
      </c>
    </row>
    <row r="46" spans="1:13" s="120" customFormat="1" ht="17.25" thickBot="1">
      <c r="A46" s="156" t="s">
        <v>10</v>
      </c>
      <c r="B46" s="116" t="s">
        <v>113</v>
      </c>
      <c r="C46" s="114">
        <v>0.28</v>
      </c>
      <c r="D46" s="103">
        <v>76335</v>
      </c>
      <c r="E46" s="110">
        <v>1100</v>
      </c>
      <c r="F46" s="110">
        <v>0</v>
      </c>
      <c r="G46" s="153">
        <v>2227.05</v>
      </c>
      <c r="H46" s="110">
        <f t="shared" si="3"/>
        <v>13943.169</v>
      </c>
      <c r="I46" s="153">
        <f t="shared" si="4"/>
        <v>91405.219</v>
      </c>
      <c r="J46" s="154">
        <f t="shared" si="5"/>
        <v>77462.05</v>
      </c>
      <c r="K46" s="27"/>
      <c r="M46" s="177"/>
    </row>
    <row r="47" spans="1:13" s="120" customFormat="1" ht="17.25" thickBot="1">
      <c r="A47" s="156" t="s">
        <v>10</v>
      </c>
      <c r="B47" s="116" t="s">
        <v>112</v>
      </c>
      <c r="C47" s="160">
        <v>0.22</v>
      </c>
      <c r="D47" s="104">
        <v>76335</v>
      </c>
      <c r="E47" s="110">
        <v>1100</v>
      </c>
      <c r="F47" s="110">
        <v>0</v>
      </c>
      <c r="G47" s="153">
        <v>2227.05</v>
      </c>
      <c r="H47" s="110">
        <f t="shared" si="3"/>
        <v>13943.169</v>
      </c>
      <c r="I47" s="153">
        <f t="shared" si="4"/>
        <v>91405.219</v>
      </c>
      <c r="J47" s="154">
        <f t="shared" si="5"/>
        <v>77462.05</v>
      </c>
      <c r="K47" s="142"/>
      <c r="L47" s="27"/>
      <c r="M47" s="142"/>
    </row>
    <row r="48" spans="1:11" ht="14.25" thickBot="1">
      <c r="A48" s="156" t="s">
        <v>33</v>
      </c>
      <c r="B48" s="113" t="s">
        <v>34</v>
      </c>
      <c r="C48" s="114">
        <v>0.43</v>
      </c>
      <c r="D48" s="103">
        <v>79895</v>
      </c>
      <c r="E48" s="110">
        <v>1100</v>
      </c>
      <c r="F48" s="110">
        <v>0</v>
      </c>
      <c r="G48" s="153">
        <v>2227.05</v>
      </c>
      <c r="H48" s="110">
        <f t="shared" si="3"/>
        <v>14583.969</v>
      </c>
      <c r="I48" s="153">
        <f t="shared" si="4"/>
        <v>95606.019</v>
      </c>
      <c r="J48" s="154">
        <f t="shared" si="5"/>
        <v>81022.05</v>
      </c>
      <c r="K48" s="20" t="s">
        <v>75</v>
      </c>
    </row>
    <row r="49" spans="1:10" s="161" customFormat="1" ht="13.5" thickBot="1">
      <c r="A49" s="156" t="s">
        <v>33</v>
      </c>
      <c r="B49" s="113" t="s">
        <v>93</v>
      </c>
      <c r="C49" s="114">
        <v>0.22</v>
      </c>
      <c r="D49" s="103">
        <v>80995</v>
      </c>
      <c r="E49" s="110">
        <v>1100</v>
      </c>
      <c r="F49" s="110">
        <v>0</v>
      </c>
      <c r="G49" s="153">
        <v>2227.05</v>
      </c>
      <c r="H49" s="110">
        <f t="shared" si="3"/>
        <v>14781.969</v>
      </c>
      <c r="I49" s="153">
        <f t="shared" si="4"/>
        <v>96904.019</v>
      </c>
      <c r="J49" s="154">
        <f t="shared" si="5"/>
        <v>82122.05</v>
      </c>
    </row>
    <row r="50" spans="1:10" ht="13.5" thickBot="1">
      <c r="A50" s="156" t="s">
        <v>33</v>
      </c>
      <c r="B50" s="113" t="s">
        <v>91</v>
      </c>
      <c r="C50" s="114"/>
      <c r="D50" s="103">
        <v>77215</v>
      </c>
      <c r="E50" s="110">
        <v>1100</v>
      </c>
      <c r="F50" s="110">
        <v>0</v>
      </c>
      <c r="G50" s="153">
        <v>2227.05</v>
      </c>
      <c r="H50" s="110">
        <f t="shared" si="3"/>
        <v>14101.569</v>
      </c>
      <c r="I50" s="153">
        <f t="shared" si="4"/>
        <v>92443.619</v>
      </c>
      <c r="J50" s="154">
        <f t="shared" si="5"/>
        <v>78342.05</v>
      </c>
    </row>
    <row r="51" spans="1:13" s="161" customFormat="1" ht="13.5" thickBot="1">
      <c r="A51" s="156" t="s">
        <v>33</v>
      </c>
      <c r="B51" s="113" t="s">
        <v>111</v>
      </c>
      <c r="C51" s="114"/>
      <c r="D51" s="103">
        <v>80235</v>
      </c>
      <c r="E51" s="110">
        <v>1100</v>
      </c>
      <c r="F51" s="110">
        <v>0</v>
      </c>
      <c r="G51" s="153">
        <v>2227.05</v>
      </c>
      <c r="H51" s="110">
        <f t="shared" si="3"/>
        <v>14645.169</v>
      </c>
      <c r="I51" s="153">
        <f t="shared" si="4"/>
        <v>96007.219</v>
      </c>
      <c r="J51" s="154">
        <f t="shared" si="5"/>
        <v>81362.05</v>
      </c>
      <c r="K51" s="142"/>
      <c r="L51" s="142"/>
      <c r="M51" s="142"/>
    </row>
    <row r="52" spans="1:13" ht="13.5" thickBot="1">
      <c r="A52" s="156" t="s">
        <v>2</v>
      </c>
      <c r="B52" s="139" t="s">
        <v>3</v>
      </c>
      <c r="C52" s="114" t="s">
        <v>27</v>
      </c>
      <c r="D52" s="103">
        <v>70662</v>
      </c>
      <c r="E52" s="138">
        <v>0</v>
      </c>
      <c r="F52" s="136">
        <v>0</v>
      </c>
      <c r="G52" s="153">
        <v>2227.05</v>
      </c>
      <c r="H52" s="110">
        <f t="shared" si="3"/>
        <v>13120.029</v>
      </c>
      <c r="I52" s="153">
        <f t="shared" si="4"/>
        <v>86009.079</v>
      </c>
      <c r="J52" s="154">
        <f t="shared" si="5"/>
        <v>72889.05</v>
      </c>
      <c r="K52" s="161"/>
      <c r="L52" s="161"/>
      <c r="M52" s="161"/>
    </row>
    <row r="53" spans="1:10" ht="13.5" thickBot="1">
      <c r="A53" s="156" t="s">
        <v>2</v>
      </c>
      <c r="B53" s="139" t="s">
        <v>4</v>
      </c>
      <c r="C53" s="114" t="s">
        <v>27</v>
      </c>
      <c r="D53" s="103">
        <v>63598</v>
      </c>
      <c r="E53" s="138">
        <v>0</v>
      </c>
      <c r="F53" s="136">
        <v>0</v>
      </c>
      <c r="G53" s="153">
        <v>2227.05</v>
      </c>
      <c r="H53" s="110">
        <f t="shared" si="3"/>
        <v>11848.509</v>
      </c>
      <c r="I53" s="153">
        <f t="shared" si="4"/>
        <v>77673.55900000001</v>
      </c>
      <c r="J53" s="154">
        <f t="shared" si="5"/>
        <v>65825.05</v>
      </c>
    </row>
    <row r="54" spans="1:13" s="161" customFormat="1" ht="13.5" thickBot="1">
      <c r="A54" s="156" t="s">
        <v>2</v>
      </c>
      <c r="B54" s="113" t="s">
        <v>13</v>
      </c>
      <c r="C54" s="114" t="s">
        <v>27</v>
      </c>
      <c r="D54" s="103">
        <v>70072</v>
      </c>
      <c r="E54" s="138">
        <v>0</v>
      </c>
      <c r="F54" s="136">
        <v>0</v>
      </c>
      <c r="G54" s="153">
        <v>2227.05</v>
      </c>
      <c r="H54" s="110">
        <f t="shared" si="3"/>
        <v>13013.829</v>
      </c>
      <c r="I54" s="153">
        <f t="shared" si="4"/>
        <v>85312.879</v>
      </c>
      <c r="J54" s="154">
        <f t="shared" si="5"/>
        <v>72299.05</v>
      </c>
      <c r="K54" s="142"/>
      <c r="L54" s="142"/>
      <c r="M54" s="142"/>
    </row>
    <row r="55" spans="1:10" ht="13.5" thickBot="1">
      <c r="A55" s="69" t="s">
        <v>2</v>
      </c>
      <c r="B55" s="19" t="s">
        <v>28</v>
      </c>
      <c r="C55" s="119" t="s">
        <v>27</v>
      </c>
      <c r="D55" s="105">
        <v>71205</v>
      </c>
      <c r="E55" s="141">
        <v>0</v>
      </c>
      <c r="F55" s="168">
        <v>0</v>
      </c>
      <c r="G55" s="153">
        <v>2227.05</v>
      </c>
      <c r="H55" s="110">
        <f t="shared" si="3"/>
        <v>13217.769</v>
      </c>
      <c r="I55" s="153">
        <f t="shared" si="4"/>
        <v>86649.819</v>
      </c>
      <c r="J55" s="154">
        <f t="shared" si="5"/>
        <v>73432.05</v>
      </c>
    </row>
    <row r="56" spans="2:14" ht="13.5" thickBot="1">
      <c r="B56" s="143"/>
      <c r="D56" s="144"/>
      <c r="E56" s="144"/>
      <c r="F56" s="144"/>
      <c r="G56" s="144"/>
      <c r="H56" s="144"/>
      <c r="I56" s="144"/>
      <c r="J56" s="144"/>
      <c r="N56" s="90"/>
    </row>
    <row r="57" spans="1:14" ht="16.5" thickBot="1">
      <c r="A57" s="237" t="s">
        <v>25</v>
      </c>
      <c r="B57" s="292"/>
      <c r="C57" s="292"/>
      <c r="D57" s="292"/>
      <c r="E57" s="292"/>
      <c r="F57" s="292"/>
      <c r="G57" s="292"/>
      <c r="H57" s="292"/>
      <c r="I57" s="292"/>
      <c r="J57" s="292"/>
      <c r="N57" s="90"/>
    </row>
    <row r="58" spans="1:12" ht="13.5" thickBot="1">
      <c r="A58" s="248" t="s">
        <v>14</v>
      </c>
      <c r="B58" s="249"/>
      <c r="C58" s="162" t="s">
        <v>7</v>
      </c>
      <c r="D58" s="126" t="s">
        <v>0</v>
      </c>
      <c r="E58" s="126" t="s">
        <v>15</v>
      </c>
      <c r="F58" s="126"/>
      <c r="G58" s="162" t="s">
        <v>16</v>
      </c>
      <c r="H58" s="126" t="s">
        <v>167</v>
      </c>
      <c r="I58" s="126" t="s">
        <v>1</v>
      </c>
      <c r="J58" s="58" t="s">
        <v>69</v>
      </c>
      <c r="L58" s="92"/>
    </row>
    <row r="59" spans="1:13" ht="13.5" thickBot="1">
      <c r="A59" s="163" t="s">
        <v>30</v>
      </c>
      <c r="B59" s="130" t="s">
        <v>80</v>
      </c>
      <c r="C59" s="109">
        <v>0.92</v>
      </c>
      <c r="D59" s="92">
        <v>73445</v>
      </c>
      <c r="E59" s="110">
        <v>1100</v>
      </c>
      <c r="F59" s="110">
        <v>0</v>
      </c>
      <c r="G59" s="153">
        <v>2227.05</v>
      </c>
      <c r="H59" s="110">
        <f aca="true" t="shared" si="6" ref="H59:H68">(D59-E59-F59+G59)*18%</f>
        <v>13422.969</v>
      </c>
      <c r="I59" s="153">
        <f aca="true" t="shared" si="7" ref="I59:I68">D59-E59-F59+G59+H59</f>
        <v>87995.019</v>
      </c>
      <c r="J59" s="154">
        <f aca="true" t="shared" si="8" ref="J59:J68">I59-H59</f>
        <v>74572.05</v>
      </c>
      <c r="L59" s="92">
        <v>73070</v>
      </c>
      <c r="M59" s="164"/>
    </row>
    <row r="60" spans="1:13" ht="13.5" thickBot="1">
      <c r="A60" s="165" t="s">
        <v>173</v>
      </c>
      <c r="B60" s="132" t="s">
        <v>170</v>
      </c>
      <c r="C60" s="114">
        <v>1.1</v>
      </c>
      <c r="D60" s="93">
        <v>73445</v>
      </c>
      <c r="E60" s="110">
        <v>1100</v>
      </c>
      <c r="F60" s="110">
        <v>0</v>
      </c>
      <c r="G60" s="153">
        <v>2227.05</v>
      </c>
      <c r="H60" s="110">
        <f t="shared" si="6"/>
        <v>13422.969</v>
      </c>
      <c r="I60" s="153">
        <f t="shared" si="7"/>
        <v>87995.019</v>
      </c>
      <c r="J60" s="154">
        <f>I60-H60</f>
        <v>74572.05</v>
      </c>
      <c r="L60" s="93">
        <v>73070</v>
      </c>
      <c r="M60" s="164"/>
    </row>
    <row r="61" spans="1:13" ht="13.5" thickBot="1">
      <c r="A61" s="165" t="s">
        <v>30</v>
      </c>
      <c r="B61" s="132" t="s">
        <v>120</v>
      </c>
      <c r="C61" s="114">
        <v>2</v>
      </c>
      <c r="D61" s="93">
        <v>73445</v>
      </c>
      <c r="E61" s="110">
        <v>1100</v>
      </c>
      <c r="F61" s="110">
        <v>0</v>
      </c>
      <c r="G61" s="153">
        <v>2227.05</v>
      </c>
      <c r="H61" s="110">
        <f t="shared" si="6"/>
        <v>13422.969</v>
      </c>
      <c r="I61" s="153">
        <f t="shared" si="7"/>
        <v>87995.019</v>
      </c>
      <c r="J61" s="154">
        <f t="shared" si="8"/>
        <v>74572.05</v>
      </c>
      <c r="L61" s="93">
        <v>73070</v>
      </c>
      <c r="M61" s="164"/>
    </row>
    <row r="62" spans="1:13" ht="13.5" thickBot="1">
      <c r="A62" s="165" t="s">
        <v>30</v>
      </c>
      <c r="B62" s="132" t="s">
        <v>169</v>
      </c>
      <c r="C62" s="114">
        <v>3</v>
      </c>
      <c r="D62" s="93">
        <v>75945</v>
      </c>
      <c r="E62" s="110">
        <v>1100</v>
      </c>
      <c r="F62" s="110">
        <v>0</v>
      </c>
      <c r="G62" s="153">
        <v>2227.05</v>
      </c>
      <c r="H62" s="110">
        <f t="shared" si="6"/>
        <v>13872.969</v>
      </c>
      <c r="I62" s="153">
        <f t="shared" si="7"/>
        <v>90945.019</v>
      </c>
      <c r="J62" s="154">
        <f t="shared" si="8"/>
        <v>77072.05</v>
      </c>
      <c r="L62" s="93">
        <v>75570</v>
      </c>
      <c r="M62" s="164"/>
    </row>
    <row r="63" spans="1:13" ht="13.5" thickBot="1">
      <c r="A63" s="165" t="s">
        <v>74</v>
      </c>
      <c r="B63" s="132" t="s">
        <v>12</v>
      </c>
      <c r="C63" s="114">
        <v>4.2</v>
      </c>
      <c r="D63" s="93">
        <v>80032</v>
      </c>
      <c r="E63" s="110">
        <v>1100</v>
      </c>
      <c r="F63" s="110">
        <v>0</v>
      </c>
      <c r="G63" s="153">
        <v>2227.05</v>
      </c>
      <c r="H63" s="110">
        <f t="shared" si="6"/>
        <v>14608.629</v>
      </c>
      <c r="I63" s="153">
        <f t="shared" si="7"/>
        <v>95767.679</v>
      </c>
      <c r="J63" s="154">
        <f t="shared" si="8"/>
        <v>81159.05</v>
      </c>
      <c r="L63" s="93">
        <v>79657</v>
      </c>
      <c r="M63" s="164"/>
    </row>
    <row r="64" spans="1:13" ht="13.5" thickBot="1">
      <c r="A64" s="165" t="s">
        <v>36</v>
      </c>
      <c r="B64" s="132" t="s">
        <v>35</v>
      </c>
      <c r="C64" s="114">
        <v>6.5</v>
      </c>
      <c r="D64" s="93">
        <v>79222</v>
      </c>
      <c r="E64" s="110">
        <v>1100</v>
      </c>
      <c r="F64" s="110">
        <v>0</v>
      </c>
      <c r="G64" s="153">
        <v>2227.05</v>
      </c>
      <c r="H64" s="110">
        <f t="shared" si="6"/>
        <v>14462.829</v>
      </c>
      <c r="I64" s="153">
        <f t="shared" si="7"/>
        <v>94811.879</v>
      </c>
      <c r="J64" s="154">
        <f t="shared" si="8"/>
        <v>80349.05</v>
      </c>
      <c r="K64" s="42"/>
      <c r="L64" s="93">
        <v>78847</v>
      </c>
      <c r="M64" s="164"/>
    </row>
    <row r="65" spans="1:13" ht="13.5" thickBot="1">
      <c r="A65" s="165" t="s">
        <v>73</v>
      </c>
      <c r="B65" s="132" t="s">
        <v>72</v>
      </c>
      <c r="C65" s="114">
        <v>50</v>
      </c>
      <c r="D65" s="93">
        <v>80892</v>
      </c>
      <c r="E65" s="110">
        <v>1100</v>
      </c>
      <c r="F65" s="110">
        <v>0</v>
      </c>
      <c r="G65" s="153">
        <v>2227.05</v>
      </c>
      <c r="H65" s="110">
        <f t="shared" si="6"/>
        <v>14763.429</v>
      </c>
      <c r="I65" s="153">
        <f t="shared" si="7"/>
        <v>96782.479</v>
      </c>
      <c r="J65" s="154">
        <f t="shared" si="8"/>
        <v>82019.05</v>
      </c>
      <c r="L65" s="93">
        <v>80517</v>
      </c>
      <c r="M65" s="164"/>
    </row>
    <row r="66" spans="1:13" ht="13.5" thickBot="1">
      <c r="A66" s="165" t="s">
        <v>2</v>
      </c>
      <c r="B66" s="132" t="s">
        <v>29</v>
      </c>
      <c r="C66" s="114" t="s">
        <v>27</v>
      </c>
      <c r="D66" s="93">
        <v>70502</v>
      </c>
      <c r="E66" s="138">
        <v>0</v>
      </c>
      <c r="F66" s="136">
        <v>0</v>
      </c>
      <c r="G66" s="153">
        <v>2227.05</v>
      </c>
      <c r="H66" s="110">
        <f t="shared" si="6"/>
        <v>13091.229</v>
      </c>
      <c r="I66" s="153">
        <f t="shared" si="7"/>
        <v>85820.27900000001</v>
      </c>
      <c r="J66" s="154">
        <f t="shared" si="8"/>
        <v>72729.05000000002</v>
      </c>
      <c r="L66" s="93">
        <v>70127</v>
      </c>
      <c r="M66" s="164"/>
    </row>
    <row r="67" spans="1:13" ht="13.5" thickBot="1">
      <c r="A67" s="165" t="s">
        <v>2</v>
      </c>
      <c r="B67" s="132" t="s">
        <v>31</v>
      </c>
      <c r="C67" s="114" t="s">
        <v>27</v>
      </c>
      <c r="D67" s="93">
        <v>70292</v>
      </c>
      <c r="E67" s="138">
        <v>0</v>
      </c>
      <c r="F67" s="136">
        <v>0</v>
      </c>
      <c r="G67" s="153">
        <v>2227.05</v>
      </c>
      <c r="H67" s="110">
        <f t="shared" si="6"/>
        <v>13053.429</v>
      </c>
      <c r="I67" s="153">
        <f t="shared" si="7"/>
        <v>85572.479</v>
      </c>
      <c r="J67" s="154">
        <f t="shared" si="8"/>
        <v>72519.05</v>
      </c>
      <c r="L67" s="93">
        <v>69917</v>
      </c>
      <c r="M67" s="164"/>
    </row>
    <row r="68" spans="1:13" ht="13.5" thickBot="1">
      <c r="A68" s="166" t="s">
        <v>2</v>
      </c>
      <c r="B68" s="167" t="s">
        <v>32</v>
      </c>
      <c r="C68" s="119" t="s">
        <v>27</v>
      </c>
      <c r="D68" s="94">
        <v>66565</v>
      </c>
      <c r="E68" s="141">
        <v>0</v>
      </c>
      <c r="F68" s="168">
        <v>0</v>
      </c>
      <c r="G68" s="153">
        <v>2227.05</v>
      </c>
      <c r="H68" s="110">
        <f t="shared" si="6"/>
        <v>12382.569</v>
      </c>
      <c r="I68" s="153">
        <f t="shared" si="7"/>
        <v>81174.619</v>
      </c>
      <c r="J68" s="154">
        <f t="shared" si="8"/>
        <v>68792.05</v>
      </c>
      <c r="L68" s="94">
        <v>66190</v>
      </c>
      <c r="M68" s="164"/>
    </row>
    <row r="69" spans="4:12" ht="12.75">
      <c r="D69" s="190" t="s">
        <v>178</v>
      </c>
      <c r="L69" s="172"/>
    </row>
    <row r="70" spans="1:12" ht="13.5">
      <c r="A70" s="20"/>
      <c r="L70" s="172"/>
    </row>
    <row r="71" ht="12.75">
      <c r="L71" s="172"/>
    </row>
  </sheetData>
  <sheetProtection/>
  <mergeCells count="14">
    <mergeCell ref="K9:M10"/>
    <mergeCell ref="K36:M37"/>
    <mergeCell ref="A9:J9"/>
    <mergeCell ref="A10:J10"/>
    <mergeCell ref="A11:B11"/>
    <mergeCell ref="B5:J5"/>
    <mergeCell ref="A6:J6"/>
    <mergeCell ref="A1:J1"/>
    <mergeCell ref="B3:J3"/>
    <mergeCell ref="B4:J4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11.8515625" style="142" bestFit="1" customWidth="1"/>
    <col min="2" max="2" width="19.8515625" style="142" customWidth="1"/>
    <col min="3" max="3" width="6.28125" style="142" bestFit="1" customWidth="1"/>
    <col min="4" max="5" width="10.7109375" style="142" bestFit="1" customWidth="1"/>
    <col min="6" max="6" width="10.7109375" style="142" customWidth="1"/>
    <col min="7" max="7" width="9.57421875" style="142" bestFit="1" customWidth="1"/>
    <col min="8" max="8" width="10.140625" style="142" bestFit="1" customWidth="1"/>
    <col min="9" max="9" width="11.7109375" style="142" customWidth="1"/>
    <col min="10" max="10" width="17.28125" style="142" customWidth="1"/>
    <col min="11" max="11" width="21.57421875" style="142" customWidth="1"/>
    <col min="12" max="12" width="9.57421875" style="142" bestFit="1" customWidth="1"/>
    <col min="13" max="13" width="4.421875" style="142" bestFit="1" customWidth="1"/>
    <col min="14" max="16384" width="9.140625" style="142" customWidth="1"/>
  </cols>
  <sheetData>
    <row r="1" spans="1:13" ht="23.25">
      <c r="A1" s="246" t="s">
        <v>87</v>
      </c>
      <c r="B1" s="247"/>
      <c r="C1" s="247"/>
      <c r="D1" s="247"/>
      <c r="E1" s="247"/>
      <c r="F1" s="247"/>
      <c r="G1" s="247"/>
      <c r="H1" s="247"/>
      <c r="I1" s="247"/>
      <c r="J1" s="247"/>
      <c r="K1" s="169"/>
      <c r="L1" s="169"/>
      <c r="M1" s="169"/>
    </row>
    <row r="2" spans="1:13" ht="16.5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  <c r="M2" s="172"/>
    </row>
    <row r="3" spans="1:13" ht="15">
      <c r="A3" s="173"/>
      <c r="B3" s="243" t="s">
        <v>83</v>
      </c>
      <c r="C3" s="243"/>
      <c r="D3" s="243"/>
      <c r="E3" s="243"/>
      <c r="F3" s="243"/>
      <c r="G3" s="243"/>
      <c r="H3" s="243"/>
      <c r="I3" s="243"/>
      <c r="J3" s="243"/>
      <c r="K3" s="172"/>
      <c r="L3" s="172"/>
      <c r="M3" s="172"/>
    </row>
    <row r="4" spans="1:13" ht="15">
      <c r="A4" s="173"/>
      <c r="B4" s="243" t="s">
        <v>84</v>
      </c>
      <c r="C4" s="243"/>
      <c r="D4" s="243"/>
      <c r="E4" s="243"/>
      <c r="F4" s="243"/>
      <c r="G4" s="243"/>
      <c r="H4" s="243"/>
      <c r="I4" s="243"/>
      <c r="J4" s="243"/>
      <c r="K4" s="172"/>
      <c r="L4" s="172"/>
      <c r="M4" s="172"/>
    </row>
    <row r="5" spans="1:13" ht="15">
      <c r="A5" s="173"/>
      <c r="B5" s="243" t="s">
        <v>85</v>
      </c>
      <c r="C5" s="243"/>
      <c r="D5" s="243"/>
      <c r="E5" s="243"/>
      <c r="F5" s="243"/>
      <c r="G5" s="243"/>
      <c r="H5" s="243"/>
      <c r="I5" s="243"/>
      <c r="J5" s="243"/>
      <c r="K5" s="172"/>
      <c r="L5" s="172"/>
      <c r="M5" s="172"/>
    </row>
    <row r="6" spans="1:13" ht="18.75" thickBot="1">
      <c r="A6" s="244" t="s">
        <v>86</v>
      </c>
      <c r="B6" s="245"/>
      <c r="C6" s="245"/>
      <c r="D6" s="245"/>
      <c r="E6" s="245"/>
      <c r="F6" s="245"/>
      <c r="G6" s="245"/>
      <c r="H6" s="245"/>
      <c r="I6" s="245"/>
      <c r="J6" s="245"/>
      <c r="K6" s="174"/>
      <c r="L6" s="174"/>
      <c r="M6" s="174"/>
    </row>
    <row r="7" spans="11:13" ht="12.75">
      <c r="K7" s="175"/>
      <c r="L7" s="169"/>
      <c r="M7" s="176"/>
    </row>
    <row r="8" spans="11:13" ht="13.5" thickBot="1">
      <c r="K8" s="184"/>
      <c r="L8" s="172"/>
      <c r="M8" s="185"/>
    </row>
    <row r="9" spans="1:13" ht="16.5" customHeight="1" thickBot="1">
      <c r="A9" s="237" t="s">
        <v>183</v>
      </c>
      <c r="B9" s="238"/>
      <c r="C9" s="238"/>
      <c r="D9" s="238"/>
      <c r="E9" s="238"/>
      <c r="F9" s="238"/>
      <c r="G9" s="238"/>
      <c r="H9" s="238"/>
      <c r="I9" s="238"/>
      <c r="J9" s="238"/>
      <c r="K9" s="231" t="s">
        <v>121</v>
      </c>
      <c r="L9" s="232"/>
      <c r="M9" s="233"/>
    </row>
    <row r="10" spans="1:13" ht="16.5" customHeight="1" thickBot="1">
      <c r="A10" s="237" t="s">
        <v>26</v>
      </c>
      <c r="B10" s="238"/>
      <c r="C10" s="238"/>
      <c r="D10" s="238"/>
      <c r="E10" s="238"/>
      <c r="F10" s="238"/>
      <c r="G10" s="238"/>
      <c r="H10" s="238"/>
      <c r="I10" s="238"/>
      <c r="J10" s="293"/>
      <c r="K10" s="234"/>
      <c r="L10" s="235"/>
      <c r="M10" s="236"/>
    </row>
    <row r="11" spans="1:13" ht="17.25" thickBot="1">
      <c r="A11" s="248" t="s">
        <v>14</v>
      </c>
      <c r="B11" s="249"/>
      <c r="C11" s="126" t="s">
        <v>7</v>
      </c>
      <c r="D11" s="126" t="s">
        <v>0</v>
      </c>
      <c r="E11" s="126" t="s">
        <v>15</v>
      </c>
      <c r="F11" s="126"/>
      <c r="G11" s="162" t="s">
        <v>16</v>
      </c>
      <c r="H11" s="126" t="s">
        <v>167</v>
      </c>
      <c r="I11" s="126" t="s">
        <v>1</v>
      </c>
      <c r="J11" s="57" t="s">
        <v>69</v>
      </c>
      <c r="K11" s="23" t="s">
        <v>122</v>
      </c>
      <c r="L11" s="24"/>
      <c r="M11" s="155">
        <v>300</v>
      </c>
    </row>
    <row r="12" spans="1:13" ht="17.25" thickBot="1">
      <c r="A12" s="152" t="s">
        <v>155</v>
      </c>
      <c r="B12" s="108" t="s">
        <v>102</v>
      </c>
      <c r="C12" s="109">
        <v>11</v>
      </c>
      <c r="D12" s="102">
        <v>90582</v>
      </c>
      <c r="E12" s="110">
        <v>1100</v>
      </c>
      <c r="F12" s="110"/>
      <c r="G12" s="110">
        <v>840.34</v>
      </c>
      <c r="H12" s="110">
        <f>(D12-E12+G12)*18%</f>
        <v>16258.0212</v>
      </c>
      <c r="I12" s="153">
        <f>D12-E12+G12+H12</f>
        <v>106580.3612</v>
      </c>
      <c r="J12" s="154">
        <f>I12-H12</f>
        <v>90322.34</v>
      </c>
      <c r="K12" s="86" t="s">
        <v>123</v>
      </c>
      <c r="L12" s="25"/>
      <c r="M12" s="157">
        <v>400</v>
      </c>
    </row>
    <row r="13" spans="1:13" ht="17.25" thickBot="1">
      <c r="A13" s="156" t="s">
        <v>155</v>
      </c>
      <c r="B13" s="113" t="s">
        <v>98</v>
      </c>
      <c r="C13" s="114" t="s">
        <v>101</v>
      </c>
      <c r="D13" s="103">
        <v>89782</v>
      </c>
      <c r="E13" s="110">
        <v>1100</v>
      </c>
      <c r="F13" s="110"/>
      <c r="G13" s="110">
        <v>840.34</v>
      </c>
      <c r="H13" s="110">
        <f aca="true" t="shared" si="0" ref="H13:H33">(D13-E13+G13)*18%</f>
        <v>16114.0212</v>
      </c>
      <c r="I13" s="153">
        <f aca="true" t="shared" si="1" ref="I13:I33">D13-E13+G13+H13</f>
        <v>105636.3612</v>
      </c>
      <c r="J13" s="154">
        <f aca="true" t="shared" si="2" ref="J13:J33">I13-H13</f>
        <v>89522.34</v>
      </c>
      <c r="K13" s="86" t="s">
        <v>124</v>
      </c>
      <c r="L13" s="25"/>
      <c r="M13" s="157">
        <v>500</v>
      </c>
    </row>
    <row r="14" spans="1:13" ht="17.25" thickBot="1">
      <c r="A14" s="156" t="s">
        <v>155</v>
      </c>
      <c r="B14" s="113" t="s">
        <v>20</v>
      </c>
      <c r="C14" s="114">
        <v>6</v>
      </c>
      <c r="D14" s="103">
        <v>89142</v>
      </c>
      <c r="E14" s="110">
        <v>1100</v>
      </c>
      <c r="F14" s="110"/>
      <c r="G14" s="110">
        <v>840.34</v>
      </c>
      <c r="H14" s="110">
        <f t="shared" si="0"/>
        <v>15998.821199999998</v>
      </c>
      <c r="I14" s="153">
        <f t="shared" si="1"/>
        <v>104881.1612</v>
      </c>
      <c r="J14" s="154">
        <f t="shared" si="2"/>
        <v>88882.34</v>
      </c>
      <c r="K14" s="86" t="s">
        <v>125</v>
      </c>
      <c r="L14" s="25"/>
      <c r="M14" s="157">
        <v>600</v>
      </c>
    </row>
    <row r="15" spans="1:13" ht="17.25" thickBot="1">
      <c r="A15" s="156" t="s">
        <v>155</v>
      </c>
      <c r="B15" s="113" t="s">
        <v>21</v>
      </c>
      <c r="C15" s="114">
        <v>3</v>
      </c>
      <c r="D15" s="103">
        <v>89342</v>
      </c>
      <c r="E15" s="110">
        <v>1100</v>
      </c>
      <c r="F15" s="110"/>
      <c r="G15" s="110">
        <v>840.34</v>
      </c>
      <c r="H15" s="110">
        <f t="shared" si="0"/>
        <v>16034.821199999998</v>
      </c>
      <c r="I15" s="153">
        <f t="shared" si="1"/>
        <v>105117.1612</v>
      </c>
      <c r="J15" s="154">
        <f t="shared" si="2"/>
        <v>89082.34</v>
      </c>
      <c r="K15" s="86" t="s">
        <v>126</v>
      </c>
      <c r="L15" s="25"/>
      <c r="M15" s="157">
        <v>700</v>
      </c>
    </row>
    <row r="16" spans="1:13" ht="17.25" thickBot="1">
      <c r="A16" s="156" t="s">
        <v>155</v>
      </c>
      <c r="B16" s="113" t="s">
        <v>164</v>
      </c>
      <c r="C16" s="114">
        <v>3.4</v>
      </c>
      <c r="D16" s="103">
        <v>93692</v>
      </c>
      <c r="E16" s="110">
        <v>1100</v>
      </c>
      <c r="F16" s="110"/>
      <c r="G16" s="110">
        <v>840.34</v>
      </c>
      <c r="H16" s="110">
        <f t="shared" si="0"/>
        <v>16817.8212</v>
      </c>
      <c r="I16" s="153">
        <f t="shared" si="1"/>
        <v>110250.1612</v>
      </c>
      <c r="J16" s="154">
        <f t="shared" si="2"/>
        <v>93432.34</v>
      </c>
      <c r="K16" s="86"/>
      <c r="L16" s="25"/>
      <c r="M16" s="157"/>
    </row>
    <row r="17" spans="1:13" ht="17.25" thickBot="1">
      <c r="A17" s="156" t="s">
        <v>6</v>
      </c>
      <c r="B17" s="113" t="s">
        <v>17</v>
      </c>
      <c r="C17" s="114">
        <v>3</v>
      </c>
      <c r="D17" s="103">
        <v>90142</v>
      </c>
      <c r="E17" s="110">
        <v>1100</v>
      </c>
      <c r="F17" s="110"/>
      <c r="G17" s="110">
        <v>840.34</v>
      </c>
      <c r="H17" s="110">
        <f t="shared" si="0"/>
        <v>16178.821199999998</v>
      </c>
      <c r="I17" s="153">
        <f t="shared" si="1"/>
        <v>106061.1612</v>
      </c>
      <c r="J17" s="154">
        <f t="shared" si="2"/>
        <v>89882.34</v>
      </c>
      <c r="K17" s="86" t="s">
        <v>127</v>
      </c>
      <c r="L17" s="25"/>
      <c r="M17" s="157">
        <v>800</v>
      </c>
    </row>
    <row r="18" spans="1:13" ht="17.25" thickBot="1">
      <c r="A18" s="156" t="s">
        <v>18</v>
      </c>
      <c r="B18" s="113" t="s">
        <v>19</v>
      </c>
      <c r="C18" s="114">
        <v>11</v>
      </c>
      <c r="D18" s="103">
        <v>92182</v>
      </c>
      <c r="E18" s="110">
        <v>1100</v>
      </c>
      <c r="F18" s="110"/>
      <c r="G18" s="110">
        <v>840.34</v>
      </c>
      <c r="H18" s="110">
        <f t="shared" si="0"/>
        <v>16546.0212</v>
      </c>
      <c r="I18" s="153">
        <f t="shared" si="1"/>
        <v>108468.3612</v>
      </c>
      <c r="J18" s="154">
        <f t="shared" si="2"/>
        <v>91922.34</v>
      </c>
      <c r="K18" s="87" t="s">
        <v>128</v>
      </c>
      <c r="L18" s="31"/>
      <c r="M18" s="159">
        <v>900</v>
      </c>
    </row>
    <row r="19" spans="1:10" ht="15" customHeight="1" thickBot="1">
      <c r="A19" s="156" t="s">
        <v>156</v>
      </c>
      <c r="B19" s="113" t="s">
        <v>79</v>
      </c>
      <c r="C19" s="114">
        <v>12</v>
      </c>
      <c r="D19" s="103">
        <v>97382</v>
      </c>
      <c r="E19" s="110">
        <v>1100</v>
      </c>
      <c r="F19" s="110"/>
      <c r="G19" s="110">
        <v>840.34</v>
      </c>
      <c r="H19" s="110">
        <f t="shared" si="0"/>
        <v>17482.0212</v>
      </c>
      <c r="I19" s="153">
        <f t="shared" si="1"/>
        <v>114604.3612</v>
      </c>
      <c r="J19" s="154">
        <f t="shared" si="2"/>
        <v>97122.34</v>
      </c>
    </row>
    <row r="20" spans="1:13" ht="17.25" thickBot="1">
      <c r="A20" s="156" t="s">
        <v>95</v>
      </c>
      <c r="B20" s="113" t="s">
        <v>94</v>
      </c>
      <c r="C20" s="114">
        <v>1.9</v>
      </c>
      <c r="D20" s="103">
        <v>98232</v>
      </c>
      <c r="E20" s="110">
        <v>1100</v>
      </c>
      <c r="F20" s="110"/>
      <c r="G20" s="110">
        <v>840.34</v>
      </c>
      <c r="H20" s="110">
        <f t="shared" si="0"/>
        <v>17635.0212</v>
      </c>
      <c r="I20" s="153">
        <f t="shared" si="1"/>
        <v>115607.3612</v>
      </c>
      <c r="J20" s="154">
        <f t="shared" si="2"/>
        <v>97972.34</v>
      </c>
      <c r="K20" s="27"/>
      <c r="L20" s="27"/>
      <c r="M20" s="177"/>
    </row>
    <row r="21" spans="1:13" ht="17.25" thickBot="1">
      <c r="A21" s="156" t="s">
        <v>156</v>
      </c>
      <c r="B21" s="113" t="s">
        <v>96</v>
      </c>
      <c r="C21" s="114"/>
      <c r="D21" s="103">
        <v>96582</v>
      </c>
      <c r="E21" s="110">
        <v>1100</v>
      </c>
      <c r="F21" s="110"/>
      <c r="G21" s="110">
        <v>840.34</v>
      </c>
      <c r="H21" s="110">
        <f t="shared" si="0"/>
        <v>17338.0212</v>
      </c>
      <c r="I21" s="153">
        <f t="shared" si="1"/>
        <v>113660.3612</v>
      </c>
      <c r="J21" s="154">
        <f t="shared" si="2"/>
        <v>96322.34</v>
      </c>
      <c r="K21" s="27"/>
      <c r="L21" s="27"/>
      <c r="M21" s="177"/>
    </row>
    <row r="22" spans="1:13" ht="17.25" thickBot="1">
      <c r="A22" s="156" t="s">
        <v>104</v>
      </c>
      <c r="B22" s="113" t="s">
        <v>105</v>
      </c>
      <c r="C22" s="114">
        <v>12</v>
      </c>
      <c r="D22" s="103">
        <v>93362</v>
      </c>
      <c r="E22" s="110">
        <v>1100</v>
      </c>
      <c r="F22" s="110"/>
      <c r="G22" s="110">
        <v>840.34</v>
      </c>
      <c r="H22" s="110">
        <f t="shared" si="0"/>
        <v>16758.421199999997</v>
      </c>
      <c r="I22" s="153">
        <f t="shared" si="1"/>
        <v>109860.7612</v>
      </c>
      <c r="J22" s="154">
        <f t="shared" si="2"/>
        <v>93102.34</v>
      </c>
      <c r="K22" s="27"/>
      <c r="L22" s="27"/>
      <c r="M22" s="177"/>
    </row>
    <row r="23" spans="1:13" ht="17.25" thickBot="1">
      <c r="A23" s="156" t="s">
        <v>104</v>
      </c>
      <c r="B23" s="113" t="s">
        <v>153</v>
      </c>
      <c r="C23" s="114">
        <v>10</v>
      </c>
      <c r="D23" s="103">
        <v>95012</v>
      </c>
      <c r="E23" s="110">
        <v>1100</v>
      </c>
      <c r="F23" s="110"/>
      <c r="G23" s="110">
        <v>840.34</v>
      </c>
      <c r="H23" s="110">
        <f t="shared" si="0"/>
        <v>17055.421199999997</v>
      </c>
      <c r="I23" s="153">
        <f t="shared" si="1"/>
        <v>111807.7612</v>
      </c>
      <c r="J23" s="154">
        <f t="shared" si="2"/>
        <v>94752.34</v>
      </c>
      <c r="K23" s="27"/>
      <c r="L23" s="27"/>
      <c r="M23" s="177"/>
    </row>
    <row r="24" spans="1:13" ht="17.25" thickBot="1">
      <c r="A24" s="156" t="s">
        <v>104</v>
      </c>
      <c r="B24" s="113" t="s">
        <v>81</v>
      </c>
      <c r="C24" s="114">
        <v>3</v>
      </c>
      <c r="D24" s="103">
        <v>93362</v>
      </c>
      <c r="E24" s="110">
        <v>1100</v>
      </c>
      <c r="F24" s="110"/>
      <c r="G24" s="110">
        <v>840.34</v>
      </c>
      <c r="H24" s="110">
        <f t="shared" si="0"/>
        <v>16758.421199999997</v>
      </c>
      <c r="I24" s="153">
        <f t="shared" si="1"/>
        <v>109860.7612</v>
      </c>
      <c r="J24" s="154">
        <f t="shared" si="2"/>
        <v>93102.34</v>
      </c>
      <c r="K24" s="27"/>
      <c r="L24" s="27"/>
      <c r="M24" s="177"/>
    </row>
    <row r="25" spans="1:13" ht="17.25" thickBot="1">
      <c r="A25" s="156" t="s">
        <v>104</v>
      </c>
      <c r="B25" s="113" t="s">
        <v>90</v>
      </c>
      <c r="C25" s="114">
        <v>8</v>
      </c>
      <c r="D25" s="103">
        <v>96932</v>
      </c>
      <c r="E25" s="110">
        <v>1100</v>
      </c>
      <c r="F25" s="110"/>
      <c r="G25" s="110">
        <v>840.34</v>
      </c>
      <c r="H25" s="110">
        <f t="shared" si="0"/>
        <v>17401.0212</v>
      </c>
      <c r="I25" s="153">
        <f t="shared" si="1"/>
        <v>114073.3612</v>
      </c>
      <c r="J25" s="154">
        <f t="shared" si="2"/>
        <v>96672.34</v>
      </c>
      <c r="K25" s="27"/>
      <c r="L25" s="27"/>
      <c r="M25" s="177"/>
    </row>
    <row r="26" spans="1:13" ht="17.25" thickBot="1">
      <c r="A26" s="156" t="s">
        <v>104</v>
      </c>
      <c r="B26" s="113" t="s">
        <v>103</v>
      </c>
      <c r="C26" s="114"/>
      <c r="D26" s="103">
        <v>96132</v>
      </c>
      <c r="E26" s="110">
        <v>1100</v>
      </c>
      <c r="F26" s="110"/>
      <c r="G26" s="110">
        <v>840.34</v>
      </c>
      <c r="H26" s="110">
        <f t="shared" si="0"/>
        <v>17257.0212</v>
      </c>
      <c r="I26" s="153">
        <f t="shared" si="1"/>
        <v>113129.3612</v>
      </c>
      <c r="J26" s="154">
        <f t="shared" si="2"/>
        <v>95872.34</v>
      </c>
      <c r="K26" s="27"/>
      <c r="L26" s="27"/>
      <c r="M26" s="177"/>
    </row>
    <row r="27" spans="1:13" ht="17.25" thickBot="1">
      <c r="A27" s="156" t="s">
        <v>160</v>
      </c>
      <c r="B27" s="113" t="s">
        <v>161</v>
      </c>
      <c r="C27" s="114">
        <v>40</v>
      </c>
      <c r="D27" s="103">
        <v>95082</v>
      </c>
      <c r="E27" s="110">
        <v>1100</v>
      </c>
      <c r="F27" s="110"/>
      <c r="G27" s="110">
        <v>840.34</v>
      </c>
      <c r="H27" s="110">
        <f t="shared" si="0"/>
        <v>17068.0212</v>
      </c>
      <c r="I27" s="153">
        <f t="shared" si="1"/>
        <v>111890.3612</v>
      </c>
      <c r="J27" s="154">
        <f t="shared" si="2"/>
        <v>94822.34</v>
      </c>
      <c r="K27" s="27"/>
      <c r="L27" s="27"/>
      <c r="M27" s="177"/>
    </row>
    <row r="28" spans="1:13" ht="17.25" thickBot="1">
      <c r="A28" s="156" t="s">
        <v>160</v>
      </c>
      <c r="B28" s="113" t="s">
        <v>159</v>
      </c>
      <c r="C28" s="114">
        <v>8</v>
      </c>
      <c r="D28" s="103">
        <v>93162</v>
      </c>
      <c r="E28" s="110">
        <v>1100</v>
      </c>
      <c r="F28" s="110"/>
      <c r="G28" s="110">
        <v>840.34</v>
      </c>
      <c r="H28" s="110">
        <f t="shared" si="0"/>
        <v>16722.421199999997</v>
      </c>
      <c r="I28" s="153">
        <f t="shared" si="1"/>
        <v>109624.7612</v>
      </c>
      <c r="J28" s="154">
        <f t="shared" si="2"/>
        <v>92902.34</v>
      </c>
      <c r="K28" s="27"/>
      <c r="L28" s="27"/>
      <c r="M28" s="177"/>
    </row>
    <row r="29" spans="1:13" ht="17.25" thickBot="1">
      <c r="A29" s="156" t="s">
        <v>160</v>
      </c>
      <c r="B29" s="113" t="s">
        <v>162</v>
      </c>
      <c r="C29" s="114">
        <v>65</v>
      </c>
      <c r="D29" s="103">
        <v>96382</v>
      </c>
      <c r="E29" s="110">
        <v>1100</v>
      </c>
      <c r="F29" s="110"/>
      <c r="G29" s="110">
        <v>840.34</v>
      </c>
      <c r="H29" s="110">
        <f t="shared" si="0"/>
        <v>17302.0212</v>
      </c>
      <c r="I29" s="153">
        <f t="shared" si="1"/>
        <v>113424.3612</v>
      </c>
      <c r="J29" s="154">
        <f t="shared" si="2"/>
        <v>96122.34</v>
      </c>
      <c r="K29" s="27"/>
      <c r="L29" s="27"/>
      <c r="M29" s="177"/>
    </row>
    <row r="30" spans="1:13" ht="17.25" thickBot="1">
      <c r="A30" s="156" t="s">
        <v>160</v>
      </c>
      <c r="B30" s="113" t="s">
        <v>163</v>
      </c>
      <c r="C30" s="114">
        <v>55</v>
      </c>
      <c r="D30" s="103">
        <v>94862</v>
      </c>
      <c r="E30" s="110">
        <v>1100</v>
      </c>
      <c r="F30" s="110"/>
      <c r="G30" s="110">
        <v>840.34</v>
      </c>
      <c r="H30" s="110">
        <f t="shared" si="0"/>
        <v>17028.421199999997</v>
      </c>
      <c r="I30" s="153">
        <f t="shared" si="1"/>
        <v>111630.7612</v>
      </c>
      <c r="J30" s="154">
        <f t="shared" si="2"/>
        <v>94602.34</v>
      </c>
      <c r="K30" s="27"/>
      <c r="L30" s="27"/>
      <c r="M30" s="177"/>
    </row>
    <row r="31" spans="1:13" ht="17.25" thickBot="1">
      <c r="A31" s="178" t="s">
        <v>166</v>
      </c>
      <c r="B31" s="179" t="s">
        <v>165</v>
      </c>
      <c r="C31" s="180">
        <v>3</v>
      </c>
      <c r="D31" s="103">
        <v>94432</v>
      </c>
      <c r="E31" s="110">
        <v>1100</v>
      </c>
      <c r="F31" s="110"/>
      <c r="G31" s="110">
        <v>840.34</v>
      </c>
      <c r="H31" s="110">
        <f t="shared" si="0"/>
        <v>16951.0212</v>
      </c>
      <c r="I31" s="153">
        <f t="shared" si="1"/>
        <v>111123.3612</v>
      </c>
      <c r="J31" s="154">
        <f t="shared" si="2"/>
        <v>94172.34</v>
      </c>
      <c r="K31" s="27"/>
      <c r="L31" s="27"/>
      <c r="M31" s="177"/>
    </row>
    <row r="32" spans="1:13" ht="17.25" thickBot="1">
      <c r="A32" s="178"/>
      <c r="B32" s="179" t="s">
        <v>171</v>
      </c>
      <c r="C32" s="180"/>
      <c r="D32" s="105">
        <v>94782</v>
      </c>
      <c r="E32" s="110">
        <v>1100</v>
      </c>
      <c r="F32" s="110"/>
      <c r="G32" s="110">
        <v>840.34</v>
      </c>
      <c r="H32" s="110">
        <f>(D32-E32+G32)*18%</f>
        <v>17014.0212</v>
      </c>
      <c r="I32" s="153">
        <f>D32-E32+G32+H32</f>
        <v>111536.3612</v>
      </c>
      <c r="J32" s="154">
        <f>I32-H32</f>
        <v>94522.34</v>
      </c>
      <c r="K32" s="27"/>
      <c r="L32" s="27"/>
      <c r="M32" s="177"/>
    </row>
    <row r="33" spans="1:13" ht="17.25" thickBot="1">
      <c r="A33" s="181" t="s">
        <v>97</v>
      </c>
      <c r="B33" s="182" t="s">
        <v>99</v>
      </c>
      <c r="C33" s="119" t="s">
        <v>100</v>
      </c>
      <c r="D33" s="105">
        <v>94782</v>
      </c>
      <c r="E33" s="110">
        <v>1100</v>
      </c>
      <c r="F33" s="110"/>
      <c r="G33" s="110">
        <v>840.34</v>
      </c>
      <c r="H33" s="110">
        <f t="shared" si="0"/>
        <v>17014.0212</v>
      </c>
      <c r="I33" s="153">
        <f t="shared" si="1"/>
        <v>111536.3612</v>
      </c>
      <c r="J33" s="154">
        <f t="shared" si="2"/>
        <v>94522.34</v>
      </c>
      <c r="K33" s="27"/>
      <c r="L33" s="27"/>
      <c r="M33" s="177"/>
    </row>
    <row r="34" spans="1:10" ht="13.5" thickBot="1">
      <c r="A34" s="69"/>
      <c r="B34" s="182"/>
      <c r="C34" s="119"/>
      <c r="D34" s="105"/>
      <c r="E34" s="141"/>
      <c r="F34" s="141"/>
      <c r="G34" s="141"/>
      <c r="H34" s="141"/>
      <c r="I34" s="110"/>
      <c r="J34" s="141"/>
    </row>
    <row r="35" spans="2:10" ht="13.5" thickBot="1">
      <c r="B35" s="143"/>
      <c r="D35" s="144"/>
      <c r="E35" s="144"/>
      <c r="F35" s="144"/>
      <c r="G35" s="144"/>
      <c r="H35" s="144"/>
      <c r="I35" s="144"/>
      <c r="J35" s="144"/>
    </row>
    <row r="36" spans="1:13" ht="16.5" thickBot="1">
      <c r="A36" s="294" t="s">
        <v>22</v>
      </c>
      <c r="B36" s="295"/>
      <c r="C36" s="295"/>
      <c r="D36" s="295"/>
      <c r="E36" s="295"/>
      <c r="F36" s="295"/>
      <c r="G36" s="295"/>
      <c r="H36" s="295"/>
      <c r="I36" s="295"/>
      <c r="J36" s="295"/>
      <c r="K36" s="175"/>
      <c r="L36" s="169"/>
      <c r="M36" s="176"/>
    </row>
    <row r="37" spans="1:13" ht="13.5" customHeight="1" thickBot="1">
      <c r="A37" s="240" t="s">
        <v>14</v>
      </c>
      <c r="B37" s="241"/>
      <c r="C37" s="183" t="s">
        <v>7</v>
      </c>
      <c r="D37" s="126" t="s">
        <v>0</v>
      </c>
      <c r="E37" s="126" t="s">
        <v>15</v>
      </c>
      <c r="F37" s="126"/>
      <c r="G37" s="162" t="s">
        <v>16</v>
      </c>
      <c r="H37" s="126" t="s">
        <v>167</v>
      </c>
      <c r="I37" s="126" t="s">
        <v>1</v>
      </c>
      <c r="J37" s="57" t="s">
        <v>69</v>
      </c>
      <c r="K37" s="232" t="s">
        <v>129</v>
      </c>
      <c r="L37" s="232"/>
      <c r="M37" s="233"/>
    </row>
    <row r="38" spans="1:15" ht="13.5" customHeight="1" thickBot="1">
      <c r="A38" s="152" t="s">
        <v>6</v>
      </c>
      <c r="B38" s="108" t="s">
        <v>23</v>
      </c>
      <c r="C38" s="109">
        <v>0.9</v>
      </c>
      <c r="D38" s="102">
        <v>82952</v>
      </c>
      <c r="E38" s="110">
        <v>1100</v>
      </c>
      <c r="F38" s="110">
        <v>0</v>
      </c>
      <c r="G38" s="110">
        <v>840.34</v>
      </c>
      <c r="H38" s="110">
        <f aca="true" t="shared" si="3" ref="H38:H55">(D38-E38-F38+G38)*18%</f>
        <v>14884.6212</v>
      </c>
      <c r="I38" s="153">
        <f aca="true" t="shared" si="4" ref="I38:I55">D38-E38-F38+G38+H38</f>
        <v>97576.96119999999</v>
      </c>
      <c r="J38" s="154">
        <f aca="true" t="shared" si="5" ref="J38:J55">I38-H38</f>
        <v>82692.34</v>
      </c>
      <c r="K38" s="235"/>
      <c r="L38" s="235"/>
      <c r="M38" s="236"/>
      <c r="O38" s="144"/>
    </row>
    <row r="39" spans="1:13" s="158" customFormat="1" ht="17.25" thickBot="1">
      <c r="A39" s="156" t="s">
        <v>107</v>
      </c>
      <c r="B39" s="113" t="s">
        <v>106</v>
      </c>
      <c r="C39" s="114">
        <v>1.2</v>
      </c>
      <c r="D39" s="103">
        <v>82503</v>
      </c>
      <c r="E39" s="110">
        <v>1100</v>
      </c>
      <c r="F39" s="110">
        <v>0</v>
      </c>
      <c r="G39" s="110">
        <v>840.34</v>
      </c>
      <c r="H39" s="110">
        <f t="shared" si="3"/>
        <v>14803.801199999998</v>
      </c>
      <c r="I39" s="153">
        <f t="shared" si="4"/>
        <v>97047.1412</v>
      </c>
      <c r="J39" s="154">
        <f t="shared" si="5"/>
        <v>82243.34</v>
      </c>
      <c r="K39" s="24" t="s">
        <v>130</v>
      </c>
      <c r="L39" s="24"/>
      <c r="M39" s="155">
        <v>300</v>
      </c>
    </row>
    <row r="40" spans="1:13" ht="17.25" thickBot="1">
      <c r="A40" s="156" t="s">
        <v>5</v>
      </c>
      <c r="B40" s="113" t="s">
        <v>172</v>
      </c>
      <c r="C40" s="114">
        <v>2.7</v>
      </c>
      <c r="D40" s="103">
        <v>77842</v>
      </c>
      <c r="E40" s="110">
        <v>1100</v>
      </c>
      <c r="F40" s="110">
        <v>0</v>
      </c>
      <c r="G40" s="110">
        <v>840.34</v>
      </c>
      <c r="H40" s="110">
        <f>(D40-E40-F40+G40)*18%</f>
        <v>13964.821199999998</v>
      </c>
      <c r="I40" s="153">
        <f>D40-E40-F40+G40+H40</f>
        <v>91547.1612</v>
      </c>
      <c r="J40" s="154">
        <f>I40-H40</f>
        <v>77582.34</v>
      </c>
      <c r="K40" s="25" t="s">
        <v>131</v>
      </c>
      <c r="L40" s="25"/>
      <c r="M40" s="157">
        <v>400</v>
      </c>
    </row>
    <row r="41" spans="1:13" ht="17.25" thickBot="1">
      <c r="A41" s="156" t="s">
        <v>5</v>
      </c>
      <c r="B41" s="139" t="s">
        <v>11</v>
      </c>
      <c r="C41" s="114">
        <v>8</v>
      </c>
      <c r="D41" s="103">
        <v>77842</v>
      </c>
      <c r="E41" s="110">
        <v>1100</v>
      </c>
      <c r="F41" s="110">
        <v>0</v>
      </c>
      <c r="G41" s="110">
        <v>840.34</v>
      </c>
      <c r="H41" s="110">
        <f t="shared" si="3"/>
        <v>13964.821199999998</v>
      </c>
      <c r="I41" s="153">
        <f t="shared" si="4"/>
        <v>91547.1612</v>
      </c>
      <c r="J41" s="154">
        <f t="shared" si="5"/>
        <v>77582.34</v>
      </c>
      <c r="K41" s="25" t="s">
        <v>132</v>
      </c>
      <c r="L41" s="25"/>
      <c r="M41" s="157">
        <v>500</v>
      </c>
    </row>
    <row r="42" spans="1:13" ht="17.25" thickBot="1">
      <c r="A42" s="156" t="s">
        <v>5</v>
      </c>
      <c r="B42" s="139" t="s">
        <v>108</v>
      </c>
      <c r="C42" s="114">
        <v>8</v>
      </c>
      <c r="D42" s="103">
        <v>79152</v>
      </c>
      <c r="E42" s="110">
        <v>1100</v>
      </c>
      <c r="F42" s="110">
        <v>0</v>
      </c>
      <c r="G42" s="110">
        <v>840.34</v>
      </c>
      <c r="H42" s="110">
        <f t="shared" si="3"/>
        <v>14200.6212</v>
      </c>
      <c r="I42" s="153">
        <f t="shared" si="4"/>
        <v>93092.96119999999</v>
      </c>
      <c r="J42" s="154">
        <f t="shared" si="5"/>
        <v>78892.34</v>
      </c>
      <c r="K42" s="25" t="s">
        <v>133</v>
      </c>
      <c r="L42" s="25"/>
      <c r="M42" s="157">
        <v>600</v>
      </c>
    </row>
    <row r="43" spans="1:13" s="158" customFormat="1" ht="17.25" thickBot="1">
      <c r="A43" s="156" t="s">
        <v>24</v>
      </c>
      <c r="B43" s="139" t="s">
        <v>89</v>
      </c>
      <c r="C43" s="114">
        <v>18</v>
      </c>
      <c r="D43" s="103">
        <v>78903</v>
      </c>
      <c r="E43" s="110">
        <v>1100</v>
      </c>
      <c r="F43" s="110">
        <v>0</v>
      </c>
      <c r="G43" s="110">
        <v>840.34</v>
      </c>
      <c r="H43" s="110">
        <f t="shared" si="3"/>
        <v>14155.801199999998</v>
      </c>
      <c r="I43" s="153">
        <f t="shared" si="4"/>
        <v>92799.1412</v>
      </c>
      <c r="J43" s="154">
        <f t="shared" si="5"/>
        <v>78643.34</v>
      </c>
      <c r="K43" s="25" t="s">
        <v>134</v>
      </c>
      <c r="L43" s="25"/>
      <c r="M43" s="157">
        <v>700</v>
      </c>
    </row>
    <row r="44" spans="1:13" ht="17.25" thickBot="1">
      <c r="A44" s="156" t="s">
        <v>9</v>
      </c>
      <c r="B44" s="116" t="s">
        <v>8</v>
      </c>
      <c r="C44" s="114">
        <v>1.2</v>
      </c>
      <c r="D44" s="103">
        <v>78492</v>
      </c>
      <c r="E44" s="110">
        <v>1100</v>
      </c>
      <c r="F44" s="110">
        <v>0</v>
      </c>
      <c r="G44" s="110">
        <v>840.34</v>
      </c>
      <c r="H44" s="110">
        <f t="shared" si="3"/>
        <v>14081.821199999998</v>
      </c>
      <c r="I44" s="153">
        <f t="shared" si="4"/>
        <v>92314.1612</v>
      </c>
      <c r="J44" s="154">
        <f t="shared" si="5"/>
        <v>78232.34</v>
      </c>
      <c r="K44" s="25" t="s">
        <v>135</v>
      </c>
      <c r="L44" s="25"/>
      <c r="M44" s="157">
        <v>750</v>
      </c>
    </row>
    <row r="45" spans="1:10" ht="13.5" thickBot="1">
      <c r="A45" s="156" t="s">
        <v>71</v>
      </c>
      <c r="B45" s="113" t="s">
        <v>70</v>
      </c>
      <c r="C45" s="114">
        <v>0.35</v>
      </c>
      <c r="D45" s="103">
        <v>80889</v>
      </c>
      <c r="E45" s="110">
        <v>1100</v>
      </c>
      <c r="F45" s="110">
        <v>0</v>
      </c>
      <c r="G45" s="110">
        <v>840.34</v>
      </c>
      <c r="H45" s="110">
        <f t="shared" si="3"/>
        <v>14513.2812</v>
      </c>
      <c r="I45" s="153">
        <f t="shared" si="4"/>
        <v>95142.6212</v>
      </c>
      <c r="J45" s="154">
        <f t="shared" si="5"/>
        <v>80629.34</v>
      </c>
    </row>
    <row r="46" spans="1:10" ht="13.5" thickBot="1">
      <c r="A46" s="156" t="s">
        <v>10</v>
      </c>
      <c r="B46" s="116" t="s">
        <v>113</v>
      </c>
      <c r="C46" s="114">
        <v>0.28</v>
      </c>
      <c r="D46" s="103">
        <v>80064</v>
      </c>
      <c r="E46" s="110">
        <v>1100</v>
      </c>
      <c r="F46" s="110">
        <v>0</v>
      </c>
      <c r="G46" s="110">
        <v>840.34</v>
      </c>
      <c r="H46" s="110">
        <f t="shared" si="3"/>
        <v>14364.7812</v>
      </c>
      <c r="I46" s="153">
        <f t="shared" si="4"/>
        <v>94169.1212</v>
      </c>
      <c r="J46" s="154">
        <f t="shared" si="5"/>
        <v>79804.34</v>
      </c>
    </row>
    <row r="47" spans="1:13" ht="17.25" thickBot="1">
      <c r="A47" s="156" t="s">
        <v>10</v>
      </c>
      <c r="B47" s="116" t="s">
        <v>112</v>
      </c>
      <c r="C47" s="160">
        <v>0.22</v>
      </c>
      <c r="D47" s="104">
        <v>80064</v>
      </c>
      <c r="E47" s="110">
        <v>1100</v>
      </c>
      <c r="F47" s="110">
        <v>0</v>
      </c>
      <c r="G47" s="110">
        <v>840.34</v>
      </c>
      <c r="H47" s="110">
        <f t="shared" si="3"/>
        <v>14364.7812</v>
      </c>
      <c r="I47" s="153">
        <f t="shared" si="4"/>
        <v>94169.1212</v>
      </c>
      <c r="J47" s="154">
        <f t="shared" si="5"/>
        <v>79804.34</v>
      </c>
      <c r="K47" s="27"/>
      <c r="L47" s="27"/>
      <c r="M47" s="177"/>
    </row>
    <row r="48" spans="1:13" ht="14.25" thickBot="1">
      <c r="A48" s="156" t="s">
        <v>33</v>
      </c>
      <c r="B48" s="113" t="s">
        <v>34</v>
      </c>
      <c r="C48" s="114">
        <v>0.43</v>
      </c>
      <c r="D48" s="103">
        <v>85674</v>
      </c>
      <c r="E48" s="110">
        <v>1100</v>
      </c>
      <c r="F48" s="110">
        <v>0</v>
      </c>
      <c r="G48" s="110">
        <v>840.34</v>
      </c>
      <c r="H48" s="110">
        <f t="shared" si="3"/>
        <v>15374.581199999999</v>
      </c>
      <c r="I48" s="153">
        <f t="shared" si="4"/>
        <v>100788.9212</v>
      </c>
      <c r="J48" s="154">
        <f t="shared" si="5"/>
        <v>85414.34</v>
      </c>
      <c r="K48" s="72" t="s">
        <v>75</v>
      </c>
      <c r="L48" s="158"/>
      <c r="M48" s="158"/>
    </row>
    <row r="49" spans="1:13" s="158" customFormat="1" ht="13.5" thickBot="1">
      <c r="A49" s="156" t="s">
        <v>33</v>
      </c>
      <c r="B49" s="113" t="s">
        <v>93</v>
      </c>
      <c r="C49" s="114">
        <v>0.22</v>
      </c>
      <c r="D49" s="103">
        <v>87224</v>
      </c>
      <c r="E49" s="110">
        <v>1100</v>
      </c>
      <c r="F49" s="110">
        <v>0</v>
      </c>
      <c r="G49" s="110">
        <v>840.34</v>
      </c>
      <c r="H49" s="110">
        <f t="shared" si="3"/>
        <v>15653.581199999999</v>
      </c>
      <c r="I49" s="153">
        <f t="shared" si="4"/>
        <v>102617.9212</v>
      </c>
      <c r="J49" s="154">
        <f t="shared" si="5"/>
        <v>86964.34</v>
      </c>
      <c r="K49" s="142"/>
      <c r="L49" s="142"/>
      <c r="M49" s="190"/>
    </row>
    <row r="50" spans="1:13" ht="13.5" thickBot="1">
      <c r="A50" s="156" t="s">
        <v>33</v>
      </c>
      <c r="B50" s="113" t="s">
        <v>91</v>
      </c>
      <c r="C50" s="114"/>
      <c r="D50" s="103">
        <v>81044</v>
      </c>
      <c r="E50" s="110">
        <v>1100</v>
      </c>
      <c r="F50" s="110">
        <v>0</v>
      </c>
      <c r="G50" s="110">
        <v>840.34</v>
      </c>
      <c r="H50" s="110">
        <f t="shared" si="3"/>
        <v>14541.181199999999</v>
      </c>
      <c r="I50" s="153">
        <f t="shared" si="4"/>
        <v>95325.52119999999</v>
      </c>
      <c r="J50" s="154">
        <f t="shared" si="5"/>
        <v>80784.34</v>
      </c>
      <c r="K50" s="161"/>
      <c r="L50" s="161"/>
      <c r="M50" s="161"/>
    </row>
    <row r="51" spans="1:10" ht="13.5" thickBot="1">
      <c r="A51" s="156" t="s">
        <v>33</v>
      </c>
      <c r="B51" s="113" t="s">
        <v>111</v>
      </c>
      <c r="C51" s="114"/>
      <c r="D51" s="103">
        <v>85514</v>
      </c>
      <c r="E51" s="110">
        <v>1100</v>
      </c>
      <c r="F51" s="110">
        <v>0</v>
      </c>
      <c r="G51" s="110">
        <v>840.34</v>
      </c>
      <c r="H51" s="110">
        <f t="shared" si="3"/>
        <v>15345.7812</v>
      </c>
      <c r="I51" s="153">
        <f t="shared" si="4"/>
        <v>100600.1212</v>
      </c>
      <c r="J51" s="154">
        <f t="shared" si="5"/>
        <v>85254.34</v>
      </c>
    </row>
    <row r="52" spans="1:10" ht="13.5" thickBot="1">
      <c r="A52" s="156" t="s">
        <v>2</v>
      </c>
      <c r="B52" s="139" t="s">
        <v>3</v>
      </c>
      <c r="C52" s="114" t="s">
        <v>27</v>
      </c>
      <c r="D52" s="103">
        <v>74922</v>
      </c>
      <c r="E52" s="138">
        <v>0</v>
      </c>
      <c r="F52" s="110">
        <v>0</v>
      </c>
      <c r="G52" s="110">
        <v>840.34</v>
      </c>
      <c r="H52" s="110">
        <f t="shared" si="3"/>
        <v>13637.221199999998</v>
      </c>
      <c r="I52" s="153">
        <f t="shared" si="4"/>
        <v>89399.5612</v>
      </c>
      <c r="J52" s="154">
        <f t="shared" si="5"/>
        <v>75762.34</v>
      </c>
    </row>
    <row r="53" spans="1:13" ht="13.5" thickBot="1">
      <c r="A53" s="156" t="s">
        <v>2</v>
      </c>
      <c r="B53" s="139" t="s">
        <v>4</v>
      </c>
      <c r="C53" s="114" t="s">
        <v>27</v>
      </c>
      <c r="D53" s="103">
        <v>67649</v>
      </c>
      <c r="E53" s="138">
        <v>0</v>
      </c>
      <c r="F53" s="110">
        <v>0</v>
      </c>
      <c r="G53" s="110">
        <v>840.34</v>
      </c>
      <c r="H53" s="110">
        <f t="shared" si="3"/>
        <v>12328.081199999999</v>
      </c>
      <c r="I53" s="153">
        <f t="shared" si="4"/>
        <v>80817.4212</v>
      </c>
      <c r="J53" s="154">
        <f t="shared" si="5"/>
        <v>68489.34</v>
      </c>
      <c r="K53" s="161"/>
      <c r="L53" s="161"/>
      <c r="M53" s="161"/>
    </row>
    <row r="54" spans="1:10" ht="13.5" thickBot="1">
      <c r="A54" s="156" t="s">
        <v>2</v>
      </c>
      <c r="B54" s="113" t="s">
        <v>13</v>
      </c>
      <c r="C54" s="114" t="s">
        <v>27</v>
      </c>
      <c r="D54" s="103">
        <v>74032</v>
      </c>
      <c r="E54" s="138">
        <v>0</v>
      </c>
      <c r="F54" s="110">
        <v>0</v>
      </c>
      <c r="G54" s="110">
        <v>840.34</v>
      </c>
      <c r="H54" s="110">
        <f t="shared" si="3"/>
        <v>13477.0212</v>
      </c>
      <c r="I54" s="153">
        <f t="shared" si="4"/>
        <v>88349.3612</v>
      </c>
      <c r="J54" s="154">
        <f t="shared" si="5"/>
        <v>74872.34</v>
      </c>
    </row>
    <row r="55" spans="1:10" ht="13.5" thickBot="1">
      <c r="A55" s="69" t="s">
        <v>2</v>
      </c>
      <c r="B55" s="19" t="s">
        <v>28</v>
      </c>
      <c r="C55" s="119" t="s">
        <v>27</v>
      </c>
      <c r="D55" s="105">
        <v>74934</v>
      </c>
      <c r="E55" s="141">
        <v>0</v>
      </c>
      <c r="F55" s="110">
        <v>0</v>
      </c>
      <c r="G55" s="110">
        <v>840.34</v>
      </c>
      <c r="H55" s="110">
        <f t="shared" si="3"/>
        <v>13639.381199999998</v>
      </c>
      <c r="I55" s="153">
        <f t="shared" si="4"/>
        <v>89413.7212</v>
      </c>
      <c r="J55" s="154">
        <f t="shared" si="5"/>
        <v>75774.34</v>
      </c>
    </row>
    <row r="56" spans="2:10" ht="13.5" thickBot="1">
      <c r="B56" s="143"/>
      <c r="D56" s="144"/>
      <c r="E56" s="144"/>
      <c r="F56" s="144"/>
      <c r="G56" s="144"/>
      <c r="H56" s="144"/>
      <c r="I56" s="144"/>
      <c r="J56" s="144"/>
    </row>
    <row r="57" spans="1:10" ht="16.5" thickBot="1">
      <c r="A57" s="287" t="s">
        <v>25</v>
      </c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 ht="13.5" thickBot="1">
      <c r="A58" s="248" t="s">
        <v>14</v>
      </c>
      <c r="B58" s="249"/>
      <c r="C58" s="162" t="s">
        <v>7</v>
      </c>
      <c r="D58" s="126" t="s">
        <v>0</v>
      </c>
      <c r="E58" s="126" t="s">
        <v>15</v>
      </c>
      <c r="F58" s="126"/>
      <c r="G58" s="162" t="s">
        <v>16</v>
      </c>
      <c r="H58" s="126" t="s">
        <v>167</v>
      </c>
      <c r="I58" s="126" t="s">
        <v>1</v>
      </c>
      <c r="J58" s="58" t="s">
        <v>69</v>
      </c>
    </row>
    <row r="59" spans="1:13" ht="13.5" thickBot="1">
      <c r="A59" s="163" t="s">
        <v>30</v>
      </c>
      <c r="B59" s="130" t="s">
        <v>80</v>
      </c>
      <c r="C59" s="109">
        <v>0.92</v>
      </c>
      <c r="D59" s="92">
        <v>77892</v>
      </c>
      <c r="E59" s="110">
        <v>1100</v>
      </c>
      <c r="F59" s="110">
        <v>0</v>
      </c>
      <c r="G59" s="110">
        <v>840.34</v>
      </c>
      <c r="H59" s="110">
        <f aca="true" t="shared" si="6" ref="H59:H68">(D59-E59-F59+G59)*18%</f>
        <v>13973.821199999998</v>
      </c>
      <c r="I59" s="153">
        <f aca="true" t="shared" si="7" ref="I59:I68">D59-E59-F59+G59+H59</f>
        <v>91606.1612</v>
      </c>
      <c r="J59" s="154">
        <f aca="true" t="shared" si="8" ref="J59:J68">I59-H59</f>
        <v>77632.34</v>
      </c>
      <c r="L59" s="164"/>
      <c r="M59" s="172"/>
    </row>
    <row r="60" spans="1:13" ht="13.5" thickBot="1">
      <c r="A60" s="165" t="s">
        <v>173</v>
      </c>
      <c r="B60" s="132" t="s">
        <v>170</v>
      </c>
      <c r="C60" s="114">
        <v>1.1</v>
      </c>
      <c r="D60" s="93">
        <v>77892</v>
      </c>
      <c r="E60" s="110">
        <v>1100</v>
      </c>
      <c r="F60" s="110">
        <v>0</v>
      </c>
      <c r="G60" s="110">
        <v>840.34</v>
      </c>
      <c r="H60" s="110">
        <f t="shared" si="6"/>
        <v>13973.821199999998</v>
      </c>
      <c r="I60" s="153">
        <f t="shared" si="7"/>
        <v>91606.1612</v>
      </c>
      <c r="J60" s="154">
        <f>I60-H60</f>
        <v>77632.34</v>
      </c>
      <c r="L60" s="164"/>
      <c r="M60" s="172"/>
    </row>
    <row r="61" spans="1:13" ht="13.5" thickBot="1">
      <c r="A61" s="165" t="s">
        <v>30</v>
      </c>
      <c r="B61" s="132" t="s">
        <v>120</v>
      </c>
      <c r="C61" s="114">
        <v>2</v>
      </c>
      <c r="D61" s="93">
        <v>77892</v>
      </c>
      <c r="E61" s="110">
        <v>1100</v>
      </c>
      <c r="F61" s="110">
        <v>0</v>
      </c>
      <c r="G61" s="110">
        <v>840.34</v>
      </c>
      <c r="H61" s="110">
        <f t="shared" si="6"/>
        <v>13973.821199999998</v>
      </c>
      <c r="I61" s="153">
        <f t="shared" si="7"/>
        <v>91606.1612</v>
      </c>
      <c r="J61" s="154">
        <f t="shared" si="8"/>
        <v>77632.34</v>
      </c>
      <c r="L61" s="164"/>
      <c r="M61" s="172"/>
    </row>
    <row r="62" spans="1:13" ht="13.5" thickBot="1">
      <c r="A62" s="165" t="s">
        <v>30</v>
      </c>
      <c r="B62" s="132" t="s">
        <v>169</v>
      </c>
      <c r="C62" s="114">
        <v>3</v>
      </c>
      <c r="D62" s="93">
        <v>80474</v>
      </c>
      <c r="E62" s="110">
        <v>1100</v>
      </c>
      <c r="F62" s="110">
        <v>0</v>
      </c>
      <c r="G62" s="110">
        <v>840.34</v>
      </c>
      <c r="H62" s="110">
        <f t="shared" si="6"/>
        <v>14438.581199999999</v>
      </c>
      <c r="I62" s="153">
        <f t="shared" si="7"/>
        <v>94652.9212</v>
      </c>
      <c r="J62" s="154">
        <f t="shared" si="8"/>
        <v>80214.34</v>
      </c>
      <c r="L62" s="164"/>
      <c r="M62" s="191"/>
    </row>
    <row r="63" spans="1:13" ht="13.5" thickBot="1">
      <c r="A63" s="165" t="s">
        <v>74</v>
      </c>
      <c r="B63" s="132" t="s">
        <v>12</v>
      </c>
      <c r="C63" s="114">
        <v>4.2</v>
      </c>
      <c r="D63" s="93">
        <v>84283</v>
      </c>
      <c r="E63" s="110">
        <v>1100</v>
      </c>
      <c r="F63" s="110">
        <v>0</v>
      </c>
      <c r="G63" s="110">
        <v>840.34</v>
      </c>
      <c r="H63" s="110">
        <f t="shared" si="6"/>
        <v>15124.2012</v>
      </c>
      <c r="I63" s="153">
        <f t="shared" si="7"/>
        <v>99147.54119999999</v>
      </c>
      <c r="J63" s="154">
        <f t="shared" si="8"/>
        <v>84023.34</v>
      </c>
      <c r="L63" s="164"/>
      <c r="M63" s="191"/>
    </row>
    <row r="64" spans="1:13" ht="13.5" thickBot="1">
      <c r="A64" s="165" t="s">
        <v>36</v>
      </c>
      <c r="B64" s="132" t="s">
        <v>35</v>
      </c>
      <c r="C64" s="114">
        <v>6.5</v>
      </c>
      <c r="D64" s="93">
        <v>83472</v>
      </c>
      <c r="E64" s="110">
        <v>1100</v>
      </c>
      <c r="F64" s="110">
        <v>0</v>
      </c>
      <c r="G64" s="110">
        <v>840.34</v>
      </c>
      <c r="H64" s="110">
        <f t="shared" si="6"/>
        <v>14978.221199999998</v>
      </c>
      <c r="I64" s="153">
        <f t="shared" si="7"/>
        <v>98190.5612</v>
      </c>
      <c r="J64" s="154">
        <f t="shared" si="8"/>
        <v>83212.34</v>
      </c>
      <c r="L64" s="164"/>
      <c r="M64" s="191"/>
    </row>
    <row r="65" spans="1:13" ht="13.5" thickBot="1">
      <c r="A65" s="165" t="s">
        <v>73</v>
      </c>
      <c r="B65" s="132" t="s">
        <v>72</v>
      </c>
      <c r="C65" s="114">
        <v>50</v>
      </c>
      <c r="D65" s="93">
        <v>85152</v>
      </c>
      <c r="E65" s="110">
        <v>1100</v>
      </c>
      <c r="F65" s="110">
        <v>0</v>
      </c>
      <c r="G65" s="110">
        <v>840.34</v>
      </c>
      <c r="H65" s="110">
        <f t="shared" si="6"/>
        <v>15280.6212</v>
      </c>
      <c r="I65" s="153">
        <f t="shared" si="7"/>
        <v>100172.96119999999</v>
      </c>
      <c r="J65" s="154">
        <f t="shared" si="8"/>
        <v>84892.34</v>
      </c>
      <c r="L65" s="164"/>
      <c r="M65" s="191"/>
    </row>
    <row r="66" spans="1:13" ht="13.5" thickBot="1">
      <c r="A66" s="165" t="s">
        <v>2</v>
      </c>
      <c r="B66" s="132" t="s">
        <v>29</v>
      </c>
      <c r="C66" s="114" t="s">
        <v>27</v>
      </c>
      <c r="D66" s="93">
        <v>74753</v>
      </c>
      <c r="E66" s="138">
        <v>0</v>
      </c>
      <c r="F66" s="110">
        <v>0</v>
      </c>
      <c r="G66" s="110">
        <v>840.34</v>
      </c>
      <c r="H66" s="110">
        <f t="shared" si="6"/>
        <v>13606.801199999998</v>
      </c>
      <c r="I66" s="153">
        <f t="shared" si="7"/>
        <v>89200.1412</v>
      </c>
      <c r="J66" s="154">
        <f t="shared" si="8"/>
        <v>75593.34</v>
      </c>
      <c r="L66" s="164"/>
      <c r="M66" s="191"/>
    </row>
    <row r="67" spans="1:13" ht="13.5" thickBot="1">
      <c r="A67" s="165" t="s">
        <v>2</v>
      </c>
      <c r="B67" s="132" t="s">
        <v>31</v>
      </c>
      <c r="C67" s="114" t="s">
        <v>27</v>
      </c>
      <c r="D67" s="93">
        <v>74542</v>
      </c>
      <c r="E67" s="138">
        <v>0</v>
      </c>
      <c r="F67" s="110">
        <v>0</v>
      </c>
      <c r="G67" s="110">
        <v>840.34</v>
      </c>
      <c r="H67" s="110">
        <f t="shared" si="6"/>
        <v>13568.821199999998</v>
      </c>
      <c r="I67" s="153">
        <f t="shared" si="7"/>
        <v>88951.1612</v>
      </c>
      <c r="J67" s="154">
        <f t="shared" si="8"/>
        <v>75382.34</v>
      </c>
      <c r="L67" s="164"/>
      <c r="M67" s="191"/>
    </row>
    <row r="68" spans="1:13" ht="13.5" thickBot="1">
      <c r="A68" s="166" t="s">
        <v>2</v>
      </c>
      <c r="B68" s="167" t="s">
        <v>32</v>
      </c>
      <c r="C68" s="119" t="s">
        <v>27</v>
      </c>
      <c r="D68" s="94">
        <v>71012</v>
      </c>
      <c r="E68" s="141">
        <v>0</v>
      </c>
      <c r="F68" s="110">
        <v>0</v>
      </c>
      <c r="G68" s="110">
        <v>840.34</v>
      </c>
      <c r="H68" s="110">
        <f t="shared" si="6"/>
        <v>12933.421199999999</v>
      </c>
      <c r="I68" s="153">
        <f t="shared" si="7"/>
        <v>84785.7612</v>
      </c>
      <c r="J68" s="154">
        <f t="shared" si="8"/>
        <v>71852.34</v>
      </c>
      <c r="L68" s="164"/>
      <c r="M68" s="191"/>
    </row>
    <row r="69" spans="12:13" ht="12.75">
      <c r="L69" s="164"/>
      <c r="M69" s="191"/>
    </row>
    <row r="70" spans="1:13" ht="13.5">
      <c r="A70" s="20"/>
      <c r="L70" s="164"/>
      <c r="M70" s="191"/>
    </row>
    <row r="71" spans="12:13" ht="12.75">
      <c r="L71" s="172"/>
      <c r="M71" s="172"/>
    </row>
    <row r="72" spans="12:13" ht="12.75">
      <c r="L72" s="172"/>
      <c r="M72" s="172"/>
    </row>
    <row r="73" spans="12:13" ht="12.75">
      <c r="L73" s="172"/>
      <c r="M73" s="172"/>
    </row>
  </sheetData>
  <sheetProtection/>
  <mergeCells count="14">
    <mergeCell ref="B5:J5"/>
    <mergeCell ref="A6:J6"/>
    <mergeCell ref="A1:J1"/>
    <mergeCell ref="B3:J3"/>
    <mergeCell ref="B4:J4"/>
    <mergeCell ref="K9:M10"/>
    <mergeCell ref="K37:M38"/>
    <mergeCell ref="A9:J9"/>
    <mergeCell ref="A10:J10"/>
    <mergeCell ref="A11:B11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25">
      <selection activeCell="K7" sqref="K7"/>
    </sheetView>
  </sheetViews>
  <sheetFormatPr defaultColWidth="9.140625" defaultRowHeight="12.75"/>
  <cols>
    <col min="1" max="1" width="20.140625" style="142" customWidth="1"/>
    <col min="2" max="2" width="24.8515625" style="142" bestFit="1" customWidth="1"/>
    <col min="3" max="3" width="6.28125" style="142" bestFit="1" customWidth="1"/>
    <col min="4" max="4" width="13.7109375" style="142" bestFit="1" customWidth="1"/>
    <col min="5" max="5" width="7.57421875" style="142" bestFit="1" customWidth="1"/>
    <col min="6" max="6" width="7.57421875" style="142" customWidth="1"/>
    <col min="7" max="7" width="10.140625" style="142" bestFit="1" customWidth="1"/>
    <col min="8" max="8" width="9.57421875" style="142" bestFit="1" customWidth="1"/>
    <col min="9" max="9" width="13.140625" style="142" bestFit="1" customWidth="1"/>
    <col min="10" max="16384" width="9.140625" style="142" customWidth="1"/>
  </cols>
  <sheetData>
    <row r="1" ht="13.5" thickBot="1"/>
    <row r="2" spans="1:8" ht="23.25">
      <c r="A2" s="291" t="s">
        <v>87</v>
      </c>
      <c r="B2" s="291"/>
      <c r="C2" s="291"/>
      <c r="D2" s="291"/>
      <c r="E2" s="291"/>
      <c r="F2" s="291"/>
      <c r="G2" s="291"/>
      <c r="H2" s="291"/>
    </row>
    <row r="3" spans="1:8" ht="16.5">
      <c r="A3" s="302" t="s">
        <v>88</v>
      </c>
      <c r="B3" s="302"/>
      <c r="C3" s="302"/>
      <c r="D3" s="302"/>
      <c r="E3" s="302"/>
      <c r="F3" s="302"/>
      <c r="G3" s="302"/>
      <c r="H3" s="302"/>
    </row>
    <row r="4" spans="1:8" ht="15">
      <c r="A4" s="243" t="s">
        <v>83</v>
      </c>
      <c r="B4" s="243"/>
      <c r="C4" s="243"/>
      <c r="D4" s="243"/>
      <c r="E4" s="243"/>
      <c r="F4" s="243"/>
      <c r="G4" s="243"/>
      <c r="H4" s="243"/>
    </row>
    <row r="5" spans="1:8" ht="15">
      <c r="A5" s="243" t="s">
        <v>84</v>
      </c>
      <c r="B5" s="243"/>
      <c r="C5" s="243"/>
      <c r="D5" s="243"/>
      <c r="E5" s="243"/>
      <c r="F5" s="243"/>
      <c r="G5" s="243"/>
      <c r="H5" s="243"/>
    </row>
    <row r="6" spans="1:8" ht="15">
      <c r="A6" s="243" t="s">
        <v>85</v>
      </c>
      <c r="B6" s="243"/>
      <c r="C6" s="243"/>
      <c r="D6" s="243"/>
      <c r="E6" s="243"/>
      <c r="F6" s="243"/>
      <c r="G6" s="243"/>
      <c r="H6" s="243"/>
    </row>
    <row r="7" spans="1:8" ht="18">
      <c r="A7" s="298" t="s">
        <v>86</v>
      </c>
      <c r="B7" s="298"/>
      <c r="C7" s="298"/>
      <c r="D7" s="298"/>
      <c r="E7" s="298"/>
      <c r="F7" s="298"/>
      <c r="G7" s="298"/>
      <c r="H7" s="298"/>
    </row>
    <row r="8" spans="1:8" ht="18.75" thickBot="1">
      <c r="A8" s="192"/>
      <c r="B8" s="192"/>
      <c r="C8" s="192"/>
      <c r="D8" s="192"/>
      <c r="E8" s="192"/>
      <c r="F8" s="192"/>
      <c r="G8" s="192"/>
      <c r="H8" s="192"/>
    </row>
    <row r="9" spans="1:9" ht="15.75" thickBot="1">
      <c r="A9" s="303" t="s">
        <v>184</v>
      </c>
      <c r="B9" s="304"/>
      <c r="C9" s="304"/>
      <c r="D9" s="304"/>
      <c r="E9" s="304"/>
      <c r="F9" s="304"/>
      <c r="G9" s="304"/>
      <c r="H9" s="304"/>
      <c r="I9" s="305"/>
    </row>
    <row r="10" spans="1:9" ht="16.5" thickBot="1">
      <c r="A10" s="237" t="s">
        <v>26</v>
      </c>
      <c r="B10" s="238"/>
      <c r="C10" s="238"/>
      <c r="D10" s="238"/>
      <c r="E10" s="238"/>
      <c r="F10" s="238"/>
      <c r="G10" s="238"/>
      <c r="H10" s="238"/>
      <c r="I10" s="239"/>
    </row>
    <row r="11" spans="1:9" ht="13.5" thickBot="1">
      <c r="A11" s="299" t="s">
        <v>14</v>
      </c>
      <c r="B11" s="300"/>
      <c r="C11" s="145" t="s">
        <v>7</v>
      </c>
      <c r="D11" s="147" t="s">
        <v>0</v>
      </c>
      <c r="E11" s="147" t="s">
        <v>137</v>
      </c>
      <c r="F11" s="147"/>
      <c r="G11" s="146" t="s">
        <v>168</v>
      </c>
      <c r="H11" s="148" t="s">
        <v>1</v>
      </c>
      <c r="I11" s="78" t="s">
        <v>69</v>
      </c>
    </row>
    <row r="12" spans="1:9" ht="12.75">
      <c r="A12" s="193" t="s">
        <v>155</v>
      </c>
      <c r="B12" s="194" t="s">
        <v>102</v>
      </c>
      <c r="C12" s="150">
        <v>11</v>
      </c>
      <c r="D12" s="195">
        <v>88991</v>
      </c>
      <c r="E12" s="136">
        <v>1100</v>
      </c>
      <c r="F12" s="136"/>
      <c r="G12" s="195">
        <f>(D12-E12)*18%</f>
        <v>15820.38</v>
      </c>
      <c r="H12" s="136">
        <f>D12-E12+G12</f>
        <v>103711.38</v>
      </c>
      <c r="I12" s="136">
        <f>H12-G12</f>
        <v>87891</v>
      </c>
    </row>
    <row r="13" spans="1:9" ht="12.75">
      <c r="A13" s="196" t="s">
        <v>155</v>
      </c>
      <c r="B13" s="113" t="s">
        <v>138</v>
      </c>
      <c r="C13" s="114" t="s">
        <v>101</v>
      </c>
      <c r="D13" s="103">
        <v>88191</v>
      </c>
      <c r="E13" s="138">
        <v>1100</v>
      </c>
      <c r="F13" s="138"/>
      <c r="G13" s="103">
        <f aca="true" t="shared" si="0" ref="G13:G33">(D13-E13)*18%</f>
        <v>15676.38</v>
      </c>
      <c r="H13" s="138">
        <f aca="true" t="shared" si="1" ref="H13:H33">D13-E13+G13</f>
        <v>102767.38</v>
      </c>
      <c r="I13" s="136">
        <f aca="true" t="shared" si="2" ref="I13:I33">H13-G13</f>
        <v>87091</v>
      </c>
    </row>
    <row r="14" spans="1:9" ht="12.75">
      <c r="A14" s="196" t="s">
        <v>155</v>
      </c>
      <c r="B14" s="113" t="s">
        <v>20</v>
      </c>
      <c r="C14" s="114">
        <v>6</v>
      </c>
      <c r="D14" s="103">
        <v>89341</v>
      </c>
      <c r="E14" s="138">
        <v>1100</v>
      </c>
      <c r="F14" s="138"/>
      <c r="G14" s="103">
        <f t="shared" si="0"/>
        <v>15883.38</v>
      </c>
      <c r="H14" s="138">
        <f t="shared" si="1"/>
        <v>104124.38</v>
      </c>
      <c r="I14" s="136">
        <f t="shared" si="2"/>
        <v>88241</v>
      </c>
    </row>
    <row r="15" spans="1:9" ht="12.75">
      <c r="A15" s="196" t="s">
        <v>155</v>
      </c>
      <c r="B15" s="113" t="s">
        <v>21</v>
      </c>
      <c r="C15" s="114">
        <v>3</v>
      </c>
      <c r="D15" s="103">
        <v>89541</v>
      </c>
      <c r="E15" s="138">
        <v>1100</v>
      </c>
      <c r="F15" s="138"/>
      <c r="G15" s="103">
        <f t="shared" si="0"/>
        <v>15919.38</v>
      </c>
      <c r="H15" s="138">
        <f t="shared" si="1"/>
        <v>104360.38</v>
      </c>
      <c r="I15" s="136">
        <f t="shared" si="2"/>
        <v>88441</v>
      </c>
    </row>
    <row r="16" spans="1:9" ht="12.75">
      <c r="A16" s="196" t="s">
        <v>155</v>
      </c>
      <c r="B16" s="113" t="s">
        <v>164</v>
      </c>
      <c r="C16" s="114">
        <v>3.4</v>
      </c>
      <c r="D16" s="103">
        <v>92371</v>
      </c>
      <c r="E16" s="138">
        <v>1100</v>
      </c>
      <c r="F16" s="138"/>
      <c r="G16" s="103">
        <f t="shared" si="0"/>
        <v>16428.78</v>
      </c>
      <c r="H16" s="138">
        <f>D16-E16+G16</f>
        <v>107699.78</v>
      </c>
      <c r="I16" s="136">
        <f t="shared" si="2"/>
        <v>91271</v>
      </c>
    </row>
    <row r="17" spans="1:9" ht="12.75">
      <c r="A17" s="196" t="s">
        <v>6</v>
      </c>
      <c r="B17" s="113" t="s">
        <v>17</v>
      </c>
      <c r="C17" s="114">
        <v>3</v>
      </c>
      <c r="D17" s="103">
        <v>90341</v>
      </c>
      <c r="E17" s="138">
        <v>1100</v>
      </c>
      <c r="F17" s="138"/>
      <c r="G17" s="103">
        <f t="shared" si="0"/>
        <v>16063.38</v>
      </c>
      <c r="H17" s="138">
        <f t="shared" si="1"/>
        <v>105304.38</v>
      </c>
      <c r="I17" s="136">
        <f t="shared" si="2"/>
        <v>89241</v>
      </c>
    </row>
    <row r="18" spans="1:9" ht="12.75">
      <c r="A18" s="196" t="s">
        <v>18</v>
      </c>
      <c r="B18" s="113" t="s">
        <v>19</v>
      </c>
      <c r="C18" s="114">
        <v>11</v>
      </c>
      <c r="D18" s="103">
        <v>90941</v>
      </c>
      <c r="E18" s="138">
        <v>1100</v>
      </c>
      <c r="F18" s="138"/>
      <c r="G18" s="103">
        <f t="shared" si="0"/>
        <v>16171.38</v>
      </c>
      <c r="H18" s="138">
        <f t="shared" si="1"/>
        <v>106012.38</v>
      </c>
      <c r="I18" s="136">
        <f t="shared" si="2"/>
        <v>89841</v>
      </c>
    </row>
    <row r="19" spans="1:9" ht="12.75">
      <c r="A19" s="196" t="s">
        <v>156</v>
      </c>
      <c r="B19" s="113" t="s">
        <v>79</v>
      </c>
      <c r="C19" s="114">
        <v>12</v>
      </c>
      <c r="D19" s="103">
        <v>96091</v>
      </c>
      <c r="E19" s="138">
        <v>1100</v>
      </c>
      <c r="F19" s="138"/>
      <c r="G19" s="103">
        <f t="shared" si="0"/>
        <v>17098.38</v>
      </c>
      <c r="H19" s="138">
        <f t="shared" si="1"/>
        <v>112089.38</v>
      </c>
      <c r="I19" s="136">
        <f t="shared" si="2"/>
        <v>94991</v>
      </c>
    </row>
    <row r="20" spans="1:9" ht="12.75">
      <c r="A20" s="196" t="s">
        <v>156</v>
      </c>
      <c r="B20" s="113" t="s">
        <v>96</v>
      </c>
      <c r="C20" s="114"/>
      <c r="D20" s="103">
        <v>95291</v>
      </c>
      <c r="E20" s="138">
        <v>1100</v>
      </c>
      <c r="F20" s="138"/>
      <c r="G20" s="103">
        <f t="shared" si="0"/>
        <v>16954.38</v>
      </c>
      <c r="H20" s="138">
        <f t="shared" si="1"/>
        <v>111145.38</v>
      </c>
      <c r="I20" s="136">
        <f t="shared" si="2"/>
        <v>94191</v>
      </c>
    </row>
    <row r="21" spans="1:9" ht="12.75">
      <c r="A21" s="196" t="s">
        <v>104</v>
      </c>
      <c r="B21" s="113" t="s">
        <v>105</v>
      </c>
      <c r="C21" s="114">
        <v>12</v>
      </c>
      <c r="D21" s="103">
        <v>92391</v>
      </c>
      <c r="E21" s="138">
        <v>1100</v>
      </c>
      <c r="F21" s="138"/>
      <c r="G21" s="103">
        <f t="shared" si="0"/>
        <v>16432.38</v>
      </c>
      <c r="H21" s="138">
        <f t="shared" si="1"/>
        <v>107723.38</v>
      </c>
      <c r="I21" s="136">
        <f t="shared" si="2"/>
        <v>91291</v>
      </c>
    </row>
    <row r="22" spans="1:9" ht="12.75">
      <c r="A22" s="196" t="s">
        <v>104</v>
      </c>
      <c r="B22" s="113" t="s">
        <v>139</v>
      </c>
      <c r="C22" s="114">
        <v>10</v>
      </c>
      <c r="D22" s="103">
        <v>93591</v>
      </c>
      <c r="E22" s="138">
        <v>1100</v>
      </c>
      <c r="F22" s="138"/>
      <c r="G22" s="103">
        <f t="shared" si="0"/>
        <v>16648.38</v>
      </c>
      <c r="H22" s="138">
        <f t="shared" si="1"/>
        <v>109139.38</v>
      </c>
      <c r="I22" s="136">
        <f t="shared" si="2"/>
        <v>92491</v>
      </c>
    </row>
    <row r="23" spans="1:9" ht="12.75">
      <c r="A23" s="196" t="s">
        <v>95</v>
      </c>
      <c r="B23" s="113" t="s">
        <v>94</v>
      </c>
      <c r="C23" s="114">
        <v>1.9</v>
      </c>
      <c r="D23" s="103">
        <v>97141</v>
      </c>
      <c r="E23" s="138">
        <v>1100</v>
      </c>
      <c r="F23" s="138"/>
      <c r="G23" s="103">
        <f t="shared" si="0"/>
        <v>17287.38</v>
      </c>
      <c r="H23" s="138">
        <f t="shared" si="1"/>
        <v>113328.38</v>
      </c>
      <c r="I23" s="136">
        <f t="shared" si="2"/>
        <v>96041</v>
      </c>
    </row>
    <row r="24" spans="1:9" ht="12.75">
      <c r="A24" s="196" t="s">
        <v>104</v>
      </c>
      <c r="B24" s="113" t="s">
        <v>81</v>
      </c>
      <c r="C24" s="114">
        <v>3</v>
      </c>
      <c r="D24" s="103">
        <v>92291</v>
      </c>
      <c r="E24" s="138">
        <v>1100</v>
      </c>
      <c r="F24" s="138"/>
      <c r="G24" s="103">
        <f t="shared" si="0"/>
        <v>16414.38</v>
      </c>
      <c r="H24" s="138">
        <f t="shared" si="1"/>
        <v>107605.38</v>
      </c>
      <c r="I24" s="136">
        <f t="shared" si="2"/>
        <v>91191</v>
      </c>
    </row>
    <row r="25" spans="1:9" ht="12.75">
      <c r="A25" s="196" t="s">
        <v>104</v>
      </c>
      <c r="B25" s="113" t="s">
        <v>90</v>
      </c>
      <c r="C25" s="114">
        <v>8</v>
      </c>
      <c r="D25" s="103">
        <v>95341</v>
      </c>
      <c r="E25" s="138">
        <v>1100</v>
      </c>
      <c r="F25" s="138"/>
      <c r="G25" s="103">
        <f t="shared" si="0"/>
        <v>16963.38</v>
      </c>
      <c r="H25" s="138">
        <f t="shared" si="1"/>
        <v>111204.38</v>
      </c>
      <c r="I25" s="136">
        <f t="shared" si="2"/>
        <v>94241</v>
      </c>
    </row>
    <row r="26" spans="1:9" ht="12.75">
      <c r="A26" s="196" t="s">
        <v>104</v>
      </c>
      <c r="B26" s="113" t="s">
        <v>103</v>
      </c>
      <c r="C26" s="114"/>
      <c r="D26" s="103">
        <v>94541</v>
      </c>
      <c r="E26" s="138">
        <v>1100</v>
      </c>
      <c r="F26" s="138"/>
      <c r="G26" s="103">
        <f t="shared" si="0"/>
        <v>16819.38</v>
      </c>
      <c r="H26" s="138">
        <f t="shared" si="1"/>
        <v>110260.38</v>
      </c>
      <c r="I26" s="136">
        <f t="shared" si="2"/>
        <v>93441</v>
      </c>
    </row>
    <row r="27" spans="1:9" ht="12.75">
      <c r="A27" s="196" t="s">
        <v>160</v>
      </c>
      <c r="B27" s="113" t="s">
        <v>161</v>
      </c>
      <c r="C27" s="114">
        <v>40</v>
      </c>
      <c r="D27" s="103">
        <v>93791</v>
      </c>
      <c r="E27" s="138">
        <v>1100</v>
      </c>
      <c r="F27" s="138"/>
      <c r="G27" s="103">
        <f t="shared" si="0"/>
        <v>16684.38</v>
      </c>
      <c r="H27" s="138">
        <f aca="true" t="shared" si="3" ref="H27:H32">D27-E27+G27</f>
        <v>109375.38</v>
      </c>
      <c r="I27" s="136">
        <f t="shared" si="2"/>
        <v>92691</v>
      </c>
    </row>
    <row r="28" spans="1:9" ht="12.75">
      <c r="A28" s="196" t="s">
        <v>160</v>
      </c>
      <c r="B28" s="113" t="s">
        <v>159</v>
      </c>
      <c r="C28" s="114">
        <v>8</v>
      </c>
      <c r="D28" s="103">
        <v>92171</v>
      </c>
      <c r="E28" s="138">
        <v>1100</v>
      </c>
      <c r="F28" s="138"/>
      <c r="G28" s="103">
        <f t="shared" si="0"/>
        <v>16392.78</v>
      </c>
      <c r="H28" s="138">
        <f t="shared" si="3"/>
        <v>107463.78</v>
      </c>
      <c r="I28" s="136">
        <f t="shared" si="2"/>
        <v>91071</v>
      </c>
    </row>
    <row r="29" spans="1:9" ht="12.75">
      <c r="A29" s="196" t="s">
        <v>160</v>
      </c>
      <c r="B29" s="113" t="s">
        <v>162</v>
      </c>
      <c r="C29" s="114">
        <v>65</v>
      </c>
      <c r="D29" s="103">
        <v>93841</v>
      </c>
      <c r="E29" s="138">
        <v>1100</v>
      </c>
      <c r="F29" s="138"/>
      <c r="G29" s="103">
        <f t="shared" si="0"/>
        <v>16693.38</v>
      </c>
      <c r="H29" s="138">
        <f t="shared" si="3"/>
        <v>109434.38</v>
      </c>
      <c r="I29" s="136">
        <f t="shared" si="2"/>
        <v>92741</v>
      </c>
    </row>
    <row r="30" spans="1:9" ht="12.75">
      <c r="A30" s="196" t="s">
        <v>160</v>
      </c>
      <c r="B30" s="113" t="s">
        <v>163</v>
      </c>
      <c r="C30" s="114">
        <v>55</v>
      </c>
      <c r="D30" s="103">
        <v>93791</v>
      </c>
      <c r="E30" s="138">
        <v>1100</v>
      </c>
      <c r="F30" s="138"/>
      <c r="G30" s="103">
        <f t="shared" si="0"/>
        <v>16684.38</v>
      </c>
      <c r="H30" s="138">
        <f t="shared" si="3"/>
        <v>109375.38</v>
      </c>
      <c r="I30" s="136">
        <f t="shared" si="2"/>
        <v>92691</v>
      </c>
    </row>
    <row r="31" spans="1:9" ht="12.75">
      <c r="A31" s="196" t="s">
        <v>166</v>
      </c>
      <c r="B31" s="113" t="s">
        <v>165</v>
      </c>
      <c r="C31" s="114">
        <v>3</v>
      </c>
      <c r="D31" s="103">
        <v>94091</v>
      </c>
      <c r="E31" s="138">
        <v>1100</v>
      </c>
      <c r="F31" s="138"/>
      <c r="G31" s="103">
        <f t="shared" si="0"/>
        <v>16738.38</v>
      </c>
      <c r="H31" s="138">
        <f t="shared" si="3"/>
        <v>109729.38</v>
      </c>
      <c r="I31" s="136">
        <f t="shared" si="2"/>
        <v>92991</v>
      </c>
    </row>
    <row r="32" spans="1:9" ht="12.75">
      <c r="A32" s="196"/>
      <c r="B32" s="113" t="s">
        <v>171</v>
      </c>
      <c r="C32" s="114"/>
      <c r="D32" s="103">
        <v>93541</v>
      </c>
      <c r="E32" s="138">
        <v>1100</v>
      </c>
      <c r="F32" s="138"/>
      <c r="G32" s="103">
        <f>(D32-E32)*18%</f>
        <v>16639.38</v>
      </c>
      <c r="H32" s="138">
        <f t="shared" si="3"/>
        <v>109080.38</v>
      </c>
      <c r="I32" s="136">
        <f>H32-G32</f>
        <v>92441</v>
      </c>
    </row>
    <row r="33" spans="1:9" ht="12.75">
      <c r="A33" s="37" t="s">
        <v>97</v>
      </c>
      <c r="B33" s="113" t="s">
        <v>140</v>
      </c>
      <c r="C33" s="114" t="s">
        <v>100</v>
      </c>
      <c r="D33" s="103">
        <v>93541</v>
      </c>
      <c r="E33" s="138">
        <v>1100</v>
      </c>
      <c r="F33" s="138"/>
      <c r="G33" s="103">
        <f t="shared" si="0"/>
        <v>16639.38</v>
      </c>
      <c r="H33" s="138">
        <f t="shared" si="1"/>
        <v>109080.38</v>
      </c>
      <c r="I33" s="136">
        <f t="shared" si="2"/>
        <v>92441</v>
      </c>
    </row>
    <row r="34" spans="1:9" ht="12.75">
      <c r="A34" s="196"/>
      <c r="B34" s="113"/>
      <c r="C34" s="114"/>
      <c r="D34" s="103"/>
      <c r="E34" s="138"/>
      <c r="F34" s="138"/>
      <c r="G34" s="103"/>
      <c r="H34" s="138"/>
      <c r="I34" s="197"/>
    </row>
    <row r="35" spans="1:9" ht="12.75">
      <c r="A35" s="196"/>
      <c r="B35" s="113"/>
      <c r="C35" s="114"/>
      <c r="D35" s="103"/>
      <c r="E35" s="138"/>
      <c r="F35" s="138"/>
      <c r="G35" s="103"/>
      <c r="H35" s="138"/>
      <c r="I35" s="197"/>
    </row>
    <row r="36" spans="2:8" ht="13.5" thickBot="1">
      <c r="B36" s="143"/>
      <c r="D36" s="144"/>
      <c r="E36" s="144"/>
      <c r="F36" s="144"/>
      <c r="G36" s="144"/>
      <c r="H36" s="144"/>
    </row>
    <row r="37" spans="1:9" ht="16.5" thickBot="1">
      <c r="A37" s="237" t="s">
        <v>22</v>
      </c>
      <c r="B37" s="238"/>
      <c r="C37" s="238"/>
      <c r="D37" s="238"/>
      <c r="E37" s="238"/>
      <c r="F37" s="238"/>
      <c r="G37" s="238"/>
      <c r="H37" s="238"/>
      <c r="I37" s="239"/>
    </row>
    <row r="38" spans="1:9" ht="13.5" thickBot="1">
      <c r="A38" s="240" t="s">
        <v>14</v>
      </c>
      <c r="B38" s="301"/>
      <c r="C38" s="198" t="s">
        <v>7</v>
      </c>
      <c r="D38" s="125" t="s">
        <v>0</v>
      </c>
      <c r="E38" s="125" t="s">
        <v>137</v>
      </c>
      <c r="F38" s="125"/>
      <c r="G38" s="162" t="s">
        <v>168</v>
      </c>
      <c r="H38" s="128" t="s">
        <v>1</v>
      </c>
      <c r="I38" s="57" t="s">
        <v>69</v>
      </c>
    </row>
    <row r="39" spans="1:9" ht="13.5" thickBot="1">
      <c r="A39" s="107" t="s">
        <v>6</v>
      </c>
      <c r="B39" s="108" t="s">
        <v>23</v>
      </c>
      <c r="C39" s="109">
        <v>0.9</v>
      </c>
      <c r="D39" s="102">
        <v>81518</v>
      </c>
      <c r="E39" s="110">
        <v>1100</v>
      </c>
      <c r="F39" s="110">
        <v>0</v>
      </c>
      <c r="G39" s="102">
        <f>(D39-E39-F39)*18%</f>
        <v>14475.24</v>
      </c>
      <c r="H39" s="110">
        <f>D39-E39-F39+G39</f>
        <v>94893.24</v>
      </c>
      <c r="I39" s="136">
        <f aca="true" t="shared" si="4" ref="I39:I56">H39-G39</f>
        <v>80418</v>
      </c>
    </row>
    <row r="40" spans="1:9" ht="13.5" thickBot="1">
      <c r="A40" s="137" t="s">
        <v>107</v>
      </c>
      <c r="B40" s="113" t="s">
        <v>106</v>
      </c>
      <c r="C40" s="114">
        <v>1.2</v>
      </c>
      <c r="D40" s="103">
        <v>81035</v>
      </c>
      <c r="E40" s="138">
        <v>1100</v>
      </c>
      <c r="F40" s="110">
        <v>0</v>
      </c>
      <c r="G40" s="102">
        <f aca="true" t="shared" si="5" ref="G40:G56">(D40-E40-F40)*18%</f>
        <v>14388.3</v>
      </c>
      <c r="H40" s="110">
        <f aca="true" t="shared" si="6" ref="H40:H56">D40-E40-F40+G40</f>
        <v>94323.3</v>
      </c>
      <c r="I40" s="136">
        <f t="shared" si="4"/>
        <v>79935</v>
      </c>
    </row>
    <row r="41" spans="1:9" ht="13.5" thickBot="1">
      <c r="A41" s="137" t="s">
        <v>5</v>
      </c>
      <c r="B41" s="113" t="s">
        <v>172</v>
      </c>
      <c r="C41" s="114">
        <v>2.7</v>
      </c>
      <c r="D41" s="103">
        <v>75808</v>
      </c>
      <c r="E41" s="138">
        <v>1100</v>
      </c>
      <c r="F41" s="110">
        <v>0</v>
      </c>
      <c r="G41" s="102">
        <f>(D41-E41-F41)*18%</f>
        <v>13447.439999999999</v>
      </c>
      <c r="H41" s="110">
        <f>D41-E41-F41+G41</f>
        <v>88155.44</v>
      </c>
      <c r="I41" s="136">
        <f>H41-G41</f>
        <v>74708</v>
      </c>
    </row>
    <row r="42" spans="1:9" ht="13.5" thickBot="1">
      <c r="A42" s="137" t="s">
        <v>5</v>
      </c>
      <c r="B42" s="139" t="s">
        <v>11</v>
      </c>
      <c r="C42" s="114">
        <v>8</v>
      </c>
      <c r="D42" s="103">
        <v>75808</v>
      </c>
      <c r="E42" s="138">
        <v>1100</v>
      </c>
      <c r="F42" s="110">
        <v>0</v>
      </c>
      <c r="G42" s="102">
        <f t="shared" si="5"/>
        <v>13447.439999999999</v>
      </c>
      <c r="H42" s="110">
        <f t="shared" si="6"/>
        <v>88155.44</v>
      </c>
      <c r="I42" s="136">
        <f t="shared" si="4"/>
        <v>74708</v>
      </c>
    </row>
    <row r="43" spans="1:9" ht="13.5" thickBot="1">
      <c r="A43" s="140" t="s">
        <v>5</v>
      </c>
      <c r="B43" s="139" t="s">
        <v>108</v>
      </c>
      <c r="C43" s="114">
        <v>8</v>
      </c>
      <c r="D43" s="103">
        <v>78128</v>
      </c>
      <c r="E43" s="138">
        <v>1100</v>
      </c>
      <c r="F43" s="110">
        <v>0</v>
      </c>
      <c r="G43" s="102">
        <f t="shared" si="5"/>
        <v>13865.039999999999</v>
      </c>
      <c r="H43" s="110">
        <f t="shared" si="6"/>
        <v>90893.04</v>
      </c>
      <c r="I43" s="136">
        <f t="shared" si="4"/>
        <v>77028</v>
      </c>
    </row>
    <row r="44" spans="1:9" ht="13.5" thickBot="1">
      <c r="A44" s="140" t="s">
        <v>24</v>
      </c>
      <c r="B44" s="139" t="s">
        <v>89</v>
      </c>
      <c r="C44" s="114">
        <v>18</v>
      </c>
      <c r="D44" s="103">
        <v>77525</v>
      </c>
      <c r="E44" s="138">
        <v>1100</v>
      </c>
      <c r="F44" s="110">
        <v>0</v>
      </c>
      <c r="G44" s="102">
        <f t="shared" si="5"/>
        <v>13756.5</v>
      </c>
      <c r="H44" s="110">
        <f t="shared" si="6"/>
        <v>90181.5</v>
      </c>
      <c r="I44" s="136">
        <f t="shared" si="4"/>
        <v>76425</v>
      </c>
    </row>
    <row r="45" spans="1:9" ht="13.5" thickBot="1">
      <c r="A45" s="140" t="s">
        <v>9</v>
      </c>
      <c r="B45" s="139" t="s">
        <v>8</v>
      </c>
      <c r="C45" s="114">
        <v>1.2</v>
      </c>
      <c r="D45" s="103">
        <v>77658</v>
      </c>
      <c r="E45" s="138">
        <v>1100</v>
      </c>
      <c r="F45" s="110">
        <v>0</v>
      </c>
      <c r="G45" s="102">
        <f t="shared" si="5"/>
        <v>13780.439999999999</v>
      </c>
      <c r="H45" s="110">
        <f t="shared" si="6"/>
        <v>90338.44</v>
      </c>
      <c r="I45" s="136">
        <f t="shared" si="4"/>
        <v>76558</v>
      </c>
    </row>
    <row r="46" spans="1:9" ht="13.5" thickBot="1">
      <c r="A46" s="140" t="s">
        <v>71</v>
      </c>
      <c r="B46" s="139" t="s">
        <v>70</v>
      </c>
      <c r="C46" s="114">
        <v>0.35</v>
      </c>
      <c r="D46" s="103">
        <v>79658</v>
      </c>
      <c r="E46" s="138">
        <v>1100</v>
      </c>
      <c r="F46" s="110">
        <v>0</v>
      </c>
      <c r="G46" s="102">
        <f t="shared" si="5"/>
        <v>14140.439999999999</v>
      </c>
      <c r="H46" s="110">
        <f t="shared" si="6"/>
        <v>92698.44</v>
      </c>
      <c r="I46" s="136">
        <f t="shared" si="4"/>
        <v>78558</v>
      </c>
    </row>
    <row r="47" spans="1:9" ht="13.5" thickBot="1">
      <c r="A47" s="140" t="s">
        <v>10</v>
      </c>
      <c r="B47" s="139" t="s">
        <v>114</v>
      </c>
      <c r="C47" s="114">
        <v>0.28</v>
      </c>
      <c r="D47" s="103">
        <v>79173</v>
      </c>
      <c r="E47" s="138">
        <v>1100</v>
      </c>
      <c r="F47" s="110">
        <v>0</v>
      </c>
      <c r="G47" s="102">
        <f t="shared" si="5"/>
        <v>14053.14</v>
      </c>
      <c r="H47" s="110">
        <f t="shared" si="6"/>
        <v>92126.14</v>
      </c>
      <c r="I47" s="136">
        <f t="shared" si="4"/>
        <v>78073</v>
      </c>
    </row>
    <row r="48" spans="1:9" ht="13.5" thickBot="1">
      <c r="A48" s="140" t="s">
        <v>10</v>
      </c>
      <c r="B48" s="139" t="s">
        <v>112</v>
      </c>
      <c r="C48" s="114">
        <v>0.22</v>
      </c>
      <c r="D48" s="103">
        <v>79173</v>
      </c>
      <c r="E48" s="138">
        <v>1100</v>
      </c>
      <c r="F48" s="110">
        <v>0</v>
      </c>
      <c r="G48" s="102">
        <f t="shared" si="5"/>
        <v>14053.14</v>
      </c>
      <c r="H48" s="110">
        <f t="shared" si="6"/>
        <v>92126.14</v>
      </c>
      <c r="I48" s="136">
        <f t="shared" si="4"/>
        <v>78073</v>
      </c>
    </row>
    <row r="49" spans="1:9" ht="13.5" thickBot="1">
      <c r="A49" s="140" t="s">
        <v>33</v>
      </c>
      <c r="B49" s="139" t="s">
        <v>34</v>
      </c>
      <c r="C49" s="114">
        <v>0.43</v>
      </c>
      <c r="D49" s="103">
        <v>82433</v>
      </c>
      <c r="E49" s="138">
        <v>1100</v>
      </c>
      <c r="F49" s="110">
        <v>0</v>
      </c>
      <c r="G49" s="102">
        <f t="shared" si="5"/>
        <v>14639.939999999999</v>
      </c>
      <c r="H49" s="110">
        <f t="shared" si="6"/>
        <v>95972.94</v>
      </c>
      <c r="I49" s="136">
        <f t="shared" si="4"/>
        <v>81333</v>
      </c>
    </row>
    <row r="50" spans="1:9" ht="13.5" thickBot="1">
      <c r="A50" s="140" t="s">
        <v>33</v>
      </c>
      <c r="B50" s="139" t="s">
        <v>93</v>
      </c>
      <c r="C50" s="114">
        <v>0.22</v>
      </c>
      <c r="D50" s="103">
        <v>83683</v>
      </c>
      <c r="E50" s="138">
        <v>1100</v>
      </c>
      <c r="F50" s="110">
        <v>0</v>
      </c>
      <c r="G50" s="102">
        <f t="shared" si="5"/>
        <v>14864.939999999999</v>
      </c>
      <c r="H50" s="110">
        <f t="shared" si="6"/>
        <v>97447.94</v>
      </c>
      <c r="I50" s="136">
        <f t="shared" si="4"/>
        <v>82583</v>
      </c>
    </row>
    <row r="51" spans="1:9" ht="13.5" thickBot="1">
      <c r="A51" s="118" t="s">
        <v>33</v>
      </c>
      <c r="B51" s="113" t="s">
        <v>91</v>
      </c>
      <c r="C51" s="114"/>
      <c r="D51" s="103">
        <v>78153</v>
      </c>
      <c r="E51" s="138">
        <v>1100</v>
      </c>
      <c r="F51" s="110">
        <v>0</v>
      </c>
      <c r="G51" s="102">
        <f t="shared" si="5"/>
        <v>13869.539999999999</v>
      </c>
      <c r="H51" s="110">
        <f t="shared" si="6"/>
        <v>90922.54</v>
      </c>
      <c r="I51" s="136">
        <f t="shared" si="4"/>
        <v>77053</v>
      </c>
    </row>
    <row r="52" spans="1:9" ht="13.5" thickBot="1">
      <c r="A52" s="118" t="s">
        <v>33</v>
      </c>
      <c r="B52" s="113" t="s">
        <v>111</v>
      </c>
      <c r="C52" s="114"/>
      <c r="D52" s="103">
        <v>81023</v>
      </c>
      <c r="E52" s="138">
        <v>1100</v>
      </c>
      <c r="F52" s="110">
        <v>0</v>
      </c>
      <c r="G52" s="102">
        <f t="shared" si="5"/>
        <v>14386.14</v>
      </c>
      <c r="H52" s="110">
        <f t="shared" si="6"/>
        <v>94309.14</v>
      </c>
      <c r="I52" s="136">
        <f t="shared" si="4"/>
        <v>79923</v>
      </c>
    </row>
    <row r="53" spans="1:9" ht="13.5" thickBot="1">
      <c r="A53" s="140" t="s">
        <v>2</v>
      </c>
      <c r="B53" s="139" t="s">
        <v>3</v>
      </c>
      <c r="C53" s="114" t="s">
        <v>27</v>
      </c>
      <c r="D53" s="103">
        <v>73488</v>
      </c>
      <c r="E53" s="138">
        <v>0</v>
      </c>
      <c r="F53" s="110">
        <v>0</v>
      </c>
      <c r="G53" s="102">
        <f t="shared" si="5"/>
        <v>13227.84</v>
      </c>
      <c r="H53" s="110">
        <f t="shared" si="6"/>
        <v>86715.84</v>
      </c>
      <c r="I53" s="136">
        <f t="shared" si="4"/>
        <v>73488</v>
      </c>
    </row>
    <row r="54" spans="1:9" ht="13.5" thickBot="1">
      <c r="A54" s="140" t="s">
        <v>2</v>
      </c>
      <c r="B54" s="139" t="s">
        <v>4</v>
      </c>
      <c r="C54" s="114" t="s">
        <v>27</v>
      </c>
      <c r="D54" s="103">
        <v>66271</v>
      </c>
      <c r="E54" s="138">
        <v>0</v>
      </c>
      <c r="F54" s="110">
        <v>0</v>
      </c>
      <c r="G54" s="102">
        <f t="shared" si="5"/>
        <v>11928.779999999999</v>
      </c>
      <c r="H54" s="110">
        <f t="shared" si="6"/>
        <v>78199.78</v>
      </c>
      <c r="I54" s="136">
        <f t="shared" si="4"/>
        <v>66271</v>
      </c>
    </row>
    <row r="55" spans="1:9" ht="13.5" thickBot="1">
      <c r="A55" s="118" t="s">
        <v>2</v>
      </c>
      <c r="B55" s="113" t="s">
        <v>13</v>
      </c>
      <c r="C55" s="114" t="s">
        <v>27</v>
      </c>
      <c r="D55" s="103">
        <v>73198</v>
      </c>
      <c r="E55" s="138">
        <v>0</v>
      </c>
      <c r="F55" s="110">
        <v>0</v>
      </c>
      <c r="G55" s="102">
        <f t="shared" si="5"/>
        <v>13175.64</v>
      </c>
      <c r="H55" s="110">
        <f t="shared" si="6"/>
        <v>86373.64</v>
      </c>
      <c r="I55" s="136">
        <f t="shared" si="4"/>
        <v>73198</v>
      </c>
    </row>
    <row r="56" spans="1:9" ht="13.5" thickBot="1">
      <c r="A56" s="18" t="s">
        <v>2</v>
      </c>
      <c r="B56" s="19" t="s">
        <v>28</v>
      </c>
      <c r="C56" s="119" t="s">
        <v>27</v>
      </c>
      <c r="D56" s="105">
        <v>74043</v>
      </c>
      <c r="E56" s="141">
        <v>0</v>
      </c>
      <c r="F56" s="110">
        <v>0</v>
      </c>
      <c r="G56" s="102">
        <f t="shared" si="5"/>
        <v>13327.74</v>
      </c>
      <c r="H56" s="110">
        <f t="shared" si="6"/>
        <v>87370.74</v>
      </c>
      <c r="I56" s="136">
        <f t="shared" si="4"/>
        <v>74043</v>
      </c>
    </row>
    <row r="57" spans="2:8" ht="13.5" thickBot="1">
      <c r="B57" s="143"/>
      <c r="D57" s="144"/>
      <c r="E57" s="144"/>
      <c r="F57" s="144"/>
      <c r="G57" s="144"/>
      <c r="H57" s="144"/>
    </row>
    <row r="58" spans="1:9" ht="16.5" thickBot="1">
      <c r="A58" s="237" t="s">
        <v>25</v>
      </c>
      <c r="B58" s="238"/>
      <c r="C58" s="238"/>
      <c r="D58" s="238"/>
      <c r="E58" s="238"/>
      <c r="F58" s="238"/>
      <c r="G58" s="238"/>
      <c r="H58" s="238"/>
      <c r="I58" s="239"/>
    </row>
    <row r="59" spans="1:9" ht="13.5" thickBot="1">
      <c r="A59" s="267" t="s">
        <v>14</v>
      </c>
      <c r="B59" s="268"/>
      <c r="C59" s="146" t="s">
        <v>7</v>
      </c>
      <c r="D59" s="147" t="s">
        <v>0</v>
      </c>
      <c r="E59" s="147" t="s">
        <v>137</v>
      </c>
      <c r="F59" s="147"/>
      <c r="G59" s="146" t="s">
        <v>168</v>
      </c>
      <c r="H59" s="148" t="s">
        <v>1</v>
      </c>
      <c r="I59" s="78" t="s">
        <v>69</v>
      </c>
    </row>
    <row r="60" spans="1:9" ht="13.5" thickBot="1">
      <c r="A60" s="149" t="s">
        <v>30</v>
      </c>
      <c r="B60" s="149" t="s">
        <v>80</v>
      </c>
      <c r="C60" s="150">
        <v>0.92</v>
      </c>
      <c r="D60" s="151">
        <v>76633</v>
      </c>
      <c r="E60" s="136">
        <v>1100</v>
      </c>
      <c r="F60" s="110">
        <v>0</v>
      </c>
      <c r="G60" s="102">
        <f aca="true" t="shared" si="7" ref="G60:G69">(D60-E60-F60)*18%</f>
        <v>13595.939999999999</v>
      </c>
      <c r="H60" s="110">
        <f aca="true" t="shared" si="8" ref="H60:H69">D60-E60-F60+G60</f>
        <v>89128.94</v>
      </c>
      <c r="I60" s="136">
        <f aca="true" t="shared" si="9" ref="I60:I69">H60-G60</f>
        <v>75533</v>
      </c>
    </row>
    <row r="61" spans="1:9" ht="13.5" thickBot="1">
      <c r="A61" s="132" t="s">
        <v>173</v>
      </c>
      <c r="B61" s="132" t="s">
        <v>170</v>
      </c>
      <c r="C61" s="114">
        <v>1.1</v>
      </c>
      <c r="D61" s="93">
        <v>76633</v>
      </c>
      <c r="E61" s="138">
        <v>1100</v>
      </c>
      <c r="F61" s="110">
        <v>0</v>
      </c>
      <c r="G61" s="102">
        <f t="shared" si="7"/>
        <v>13595.939999999999</v>
      </c>
      <c r="H61" s="110">
        <f t="shared" si="8"/>
        <v>89128.94</v>
      </c>
      <c r="I61" s="136">
        <f>H61-G61</f>
        <v>75533</v>
      </c>
    </row>
    <row r="62" spans="1:9" ht="13.5" thickBot="1">
      <c r="A62" s="132" t="s">
        <v>30</v>
      </c>
      <c r="B62" s="132" t="s">
        <v>120</v>
      </c>
      <c r="C62" s="114">
        <v>2</v>
      </c>
      <c r="D62" s="93">
        <v>76633</v>
      </c>
      <c r="E62" s="138">
        <v>1100</v>
      </c>
      <c r="F62" s="110">
        <v>0</v>
      </c>
      <c r="G62" s="102">
        <f t="shared" si="7"/>
        <v>13595.939999999999</v>
      </c>
      <c r="H62" s="110">
        <f t="shared" si="8"/>
        <v>89128.94</v>
      </c>
      <c r="I62" s="136">
        <f t="shared" si="9"/>
        <v>75533</v>
      </c>
    </row>
    <row r="63" spans="1:9" ht="13.5" thickBot="1">
      <c r="A63" s="132" t="s">
        <v>30</v>
      </c>
      <c r="B63" s="132" t="s">
        <v>169</v>
      </c>
      <c r="C63" s="114">
        <v>3</v>
      </c>
      <c r="D63" s="93">
        <v>78383</v>
      </c>
      <c r="E63" s="138">
        <v>1100</v>
      </c>
      <c r="F63" s="110">
        <v>0</v>
      </c>
      <c r="G63" s="102">
        <f t="shared" si="7"/>
        <v>13910.939999999999</v>
      </c>
      <c r="H63" s="110">
        <f t="shared" si="8"/>
        <v>91193.94</v>
      </c>
      <c r="I63" s="136">
        <f t="shared" si="9"/>
        <v>77283</v>
      </c>
    </row>
    <row r="64" spans="1:9" ht="13.5" thickBot="1">
      <c r="A64" s="132" t="s">
        <v>74</v>
      </c>
      <c r="B64" s="132" t="s">
        <v>12</v>
      </c>
      <c r="C64" s="114">
        <v>4.2</v>
      </c>
      <c r="D64" s="93">
        <v>82255</v>
      </c>
      <c r="E64" s="138">
        <v>1100</v>
      </c>
      <c r="F64" s="110">
        <v>0</v>
      </c>
      <c r="G64" s="102">
        <f t="shared" si="7"/>
        <v>14607.9</v>
      </c>
      <c r="H64" s="110">
        <f t="shared" si="8"/>
        <v>95762.9</v>
      </c>
      <c r="I64" s="136">
        <f t="shared" si="9"/>
        <v>81155</v>
      </c>
    </row>
    <row r="65" spans="1:9" ht="13.5" thickBot="1">
      <c r="A65" s="132" t="s">
        <v>36</v>
      </c>
      <c r="B65" s="132" t="s">
        <v>35</v>
      </c>
      <c r="C65" s="114">
        <v>6.5</v>
      </c>
      <c r="D65" s="93">
        <v>81998</v>
      </c>
      <c r="E65" s="138">
        <v>1100</v>
      </c>
      <c r="F65" s="110">
        <v>0</v>
      </c>
      <c r="G65" s="102">
        <f t="shared" si="7"/>
        <v>14561.64</v>
      </c>
      <c r="H65" s="110">
        <f t="shared" si="8"/>
        <v>95459.64</v>
      </c>
      <c r="I65" s="136">
        <f t="shared" si="9"/>
        <v>80898</v>
      </c>
    </row>
    <row r="66" spans="1:9" ht="13.5" thickBot="1">
      <c r="A66" s="132" t="s">
        <v>73</v>
      </c>
      <c r="B66" s="132" t="s">
        <v>72</v>
      </c>
      <c r="C66" s="114">
        <v>50</v>
      </c>
      <c r="D66" s="93">
        <v>84118</v>
      </c>
      <c r="E66" s="138">
        <v>1100</v>
      </c>
      <c r="F66" s="110">
        <v>0</v>
      </c>
      <c r="G66" s="102">
        <f t="shared" si="7"/>
        <v>14943.24</v>
      </c>
      <c r="H66" s="110">
        <f t="shared" si="8"/>
        <v>97961.24</v>
      </c>
      <c r="I66" s="136">
        <f t="shared" si="9"/>
        <v>83018</v>
      </c>
    </row>
    <row r="67" spans="1:9" ht="13.5" thickBot="1">
      <c r="A67" s="132" t="s">
        <v>2</v>
      </c>
      <c r="B67" s="132" t="s">
        <v>29</v>
      </c>
      <c r="C67" s="114" t="s">
        <v>27</v>
      </c>
      <c r="D67" s="93">
        <v>72725</v>
      </c>
      <c r="E67" s="138">
        <v>0</v>
      </c>
      <c r="F67" s="110">
        <v>0</v>
      </c>
      <c r="G67" s="102">
        <f t="shared" si="7"/>
        <v>13090.5</v>
      </c>
      <c r="H67" s="110">
        <f t="shared" si="8"/>
        <v>85815.5</v>
      </c>
      <c r="I67" s="136">
        <f t="shared" si="9"/>
        <v>72725</v>
      </c>
    </row>
    <row r="68" spans="1:9" ht="13.5" thickBot="1">
      <c r="A68" s="132" t="s">
        <v>2</v>
      </c>
      <c r="B68" s="132" t="s">
        <v>31</v>
      </c>
      <c r="C68" s="114" t="s">
        <v>27</v>
      </c>
      <c r="D68" s="93">
        <v>73068</v>
      </c>
      <c r="E68" s="138">
        <v>0</v>
      </c>
      <c r="F68" s="110">
        <v>0</v>
      </c>
      <c r="G68" s="102">
        <f t="shared" si="7"/>
        <v>13152.24</v>
      </c>
      <c r="H68" s="110">
        <f t="shared" si="8"/>
        <v>86220.24</v>
      </c>
      <c r="I68" s="136">
        <f t="shared" si="9"/>
        <v>73068</v>
      </c>
    </row>
    <row r="69" spans="1:9" ht="12.75">
      <c r="A69" s="132" t="s">
        <v>2</v>
      </c>
      <c r="B69" s="132" t="s">
        <v>32</v>
      </c>
      <c r="C69" s="114" t="s">
        <v>27</v>
      </c>
      <c r="D69" s="93">
        <v>69753</v>
      </c>
      <c r="E69" s="138">
        <v>0</v>
      </c>
      <c r="F69" s="110">
        <v>0</v>
      </c>
      <c r="G69" s="102">
        <f t="shared" si="7"/>
        <v>12555.539999999999</v>
      </c>
      <c r="H69" s="110">
        <f t="shared" si="8"/>
        <v>82308.54</v>
      </c>
      <c r="I69" s="136">
        <f t="shared" si="9"/>
        <v>69753</v>
      </c>
    </row>
    <row r="70" spans="1:9" s="135" customFormat="1" ht="12.75">
      <c r="A70" s="197"/>
      <c r="B70" s="197"/>
      <c r="C70" s="197"/>
      <c r="D70" s="197"/>
      <c r="E70" s="197"/>
      <c r="F70" s="197"/>
      <c r="G70" s="197"/>
      <c r="H70" s="197"/>
      <c r="I70" s="197"/>
    </row>
    <row r="71" ht="12.75">
      <c r="I71" s="135"/>
    </row>
    <row r="72" spans="1:8" ht="12.75">
      <c r="A72" s="269"/>
      <c r="B72" s="269"/>
      <c r="C72" s="269"/>
      <c r="D72" s="269"/>
      <c r="E72" s="269"/>
      <c r="F72" s="269"/>
      <c r="G72" s="269"/>
      <c r="H72" s="269"/>
    </row>
    <row r="74" spans="1:8" ht="12.75">
      <c r="A74" s="297" t="s">
        <v>141</v>
      </c>
      <c r="B74" s="297"/>
      <c r="C74" s="297"/>
      <c r="D74" s="297"/>
      <c r="E74" s="297"/>
      <c r="F74" s="297"/>
      <c r="G74" s="297"/>
      <c r="H74" s="297"/>
    </row>
    <row r="75" spans="1:8" ht="13.5" thickBot="1">
      <c r="A75" s="172"/>
      <c r="B75" s="172"/>
      <c r="C75" s="172"/>
      <c r="D75" s="172"/>
      <c r="E75" s="172"/>
      <c r="F75" s="172"/>
      <c r="G75" s="172"/>
      <c r="H75" s="172"/>
    </row>
    <row r="76" spans="1:8" ht="13.5" thickBot="1">
      <c r="A76" s="199" t="s">
        <v>142</v>
      </c>
      <c r="B76" s="200">
        <v>150</v>
      </c>
      <c r="C76" s="201"/>
      <c r="D76" s="95"/>
      <c r="E76" s="95"/>
      <c r="F76" s="95"/>
      <c r="G76" s="95"/>
      <c r="H76" s="95"/>
    </row>
    <row r="77" spans="1:8" ht="13.5" thickBot="1">
      <c r="A77" s="202" t="s">
        <v>143</v>
      </c>
      <c r="B77" s="203">
        <v>50</v>
      </c>
      <c r="C77" s="204"/>
      <c r="D77" s="205"/>
      <c r="E77" s="205"/>
      <c r="F77" s="205"/>
      <c r="G77" s="205"/>
      <c r="H77" s="206"/>
    </row>
    <row r="78" spans="1:8" ht="13.5" thickBot="1">
      <c r="A78" s="202" t="s">
        <v>144</v>
      </c>
      <c r="B78" s="203">
        <v>500</v>
      </c>
      <c r="C78" s="204"/>
      <c r="D78" s="205"/>
      <c r="E78" s="205"/>
      <c r="F78" s="205"/>
      <c r="G78" s="205"/>
      <c r="H78" s="206"/>
    </row>
    <row r="79" spans="1:8" ht="13.5" thickBot="1">
      <c r="A79" s="202" t="s">
        <v>143</v>
      </c>
      <c r="B79" s="203">
        <v>50</v>
      </c>
      <c r="C79" s="172"/>
      <c r="D79" s="172"/>
      <c r="E79" s="172"/>
      <c r="F79" s="172"/>
      <c r="G79" s="172"/>
      <c r="H79" s="172"/>
    </row>
    <row r="80" spans="1:2" ht="13.5" thickBot="1">
      <c r="A80" s="202" t="s">
        <v>144</v>
      </c>
      <c r="B80" s="203">
        <v>500</v>
      </c>
    </row>
    <row r="81" spans="1:2" ht="13.5" thickBot="1">
      <c r="A81" s="202" t="s">
        <v>145</v>
      </c>
      <c r="B81" s="203">
        <v>900</v>
      </c>
    </row>
    <row r="82" spans="1:2" ht="13.5" thickBot="1">
      <c r="A82" s="202" t="s">
        <v>146</v>
      </c>
      <c r="B82" s="203">
        <v>1400</v>
      </c>
    </row>
    <row r="83" spans="1:2" ht="13.5" thickBot="1">
      <c r="A83" s="202" t="s">
        <v>147</v>
      </c>
      <c r="B83" s="203">
        <v>600</v>
      </c>
    </row>
    <row r="84" spans="1:2" ht="13.5" thickBot="1">
      <c r="A84" s="202" t="s">
        <v>147</v>
      </c>
      <c r="B84" s="203">
        <v>600</v>
      </c>
    </row>
    <row r="85" spans="1:2" ht="13.5" thickBot="1">
      <c r="A85" s="202" t="s">
        <v>148</v>
      </c>
      <c r="B85" s="203">
        <v>200</v>
      </c>
    </row>
    <row r="86" spans="1:2" ht="13.5" thickBot="1">
      <c r="A86" s="202" t="s">
        <v>149</v>
      </c>
      <c r="B86" s="203">
        <v>500</v>
      </c>
    </row>
    <row r="87" spans="1:2" ht="13.5" thickBot="1">
      <c r="A87" s="202" t="s">
        <v>150</v>
      </c>
      <c r="B87" s="203">
        <v>700</v>
      </c>
    </row>
    <row r="88" spans="1:2" ht="13.5" thickBot="1">
      <c r="A88" s="202" t="s">
        <v>151</v>
      </c>
      <c r="B88" s="203">
        <v>200</v>
      </c>
    </row>
    <row r="90" ht="12.75">
      <c r="A90" s="53" t="s">
        <v>152</v>
      </c>
    </row>
  </sheetData>
  <sheetProtection/>
  <mergeCells count="15">
    <mergeCell ref="A3:H3"/>
    <mergeCell ref="A2:H2"/>
    <mergeCell ref="A4:H4"/>
    <mergeCell ref="A5:H5"/>
    <mergeCell ref="A6:H6"/>
    <mergeCell ref="A9:I9"/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6">
      <selection activeCell="K1" sqref="K1:L16384"/>
    </sheetView>
  </sheetViews>
  <sheetFormatPr defaultColWidth="9.140625" defaultRowHeight="12.75"/>
  <cols>
    <col min="1" max="1" width="11.8515625" style="120" customWidth="1"/>
    <col min="2" max="2" width="20.28125" style="120" customWidth="1"/>
    <col min="3" max="3" width="8.7109375" style="120" customWidth="1"/>
    <col min="4" max="6" width="11.421875" style="120" customWidth="1"/>
    <col min="7" max="7" width="13.00390625" style="120" customWidth="1"/>
    <col min="8" max="8" width="12.421875" style="120" customWidth="1"/>
    <col min="9" max="9" width="13.140625" style="120" bestFit="1" customWidth="1"/>
    <col min="10" max="16384" width="9.140625" style="120" customWidth="1"/>
  </cols>
  <sheetData>
    <row r="1" spans="1:8" s="142" customFormat="1" ht="23.25">
      <c r="A1" s="246" t="s">
        <v>87</v>
      </c>
      <c r="B1" s="247"/>
      <c r="C1" s="247"/>
      <c r="D1" s="247"/>
      <c r="E1" s="247"/>
      <c r="F1" s="247"/>
      <c r="G1" s="247"/>
      <c r="H1" s="247"/>
    </row>
    <row r="2" spans="1:8" s="142" customFormat="1" ht="16.5">
      <c r="A2" s="170" t="s">
        <v>82</v>
      </c>
      <c r="B2" s="171"/>
      <c r="C2" s="171"/>
      <c r="D2" s="171"/>
      <c r="E2" s="171"/>
      <c r="F2" s="171"/>
      <c r="G2" s="171"/>
      <c r="H2" s="171"/>
    </row>
    <row r="3" spans="1:8" s="207" customFormat="1" ht="12.75">
      <c r="A3" s="306" t="s">
        <v>83</v>
      </c>
      <c r="B3" s="306"/>
      <c r="C3" s="306"/>
      <c r="D3" s="306"/>
      <c r="E3" s="306"/>
      <c r="F3" s="306"/>
      <c r="G3" s="306"/>
      <c r="H3" s="306"/>
    </row>
    <row r="4" spans="1:8" s="207" customFormat="1" ht="12.75">
      <c r="A4" s="306" t="s">
        <v>84</v>
      </c>
      <c r="B4" s="306"/>
      <c r="C4" s="306"/>
      <c r="D4" s="306"/>
      <c r="E4" s="306"/>
      <c r="F4" s="306"/>
      <c r="G4" s="306"/>
      <c r="H4" s="306"/>
    </row>
    <row r="5" spans="1:8" s="207" customFormat="1" ht="12.75">
      <c r="A5" s="306" t="s">
        <v>85</v>
      </c>
      <c r="B5" s="306"/>
      <c r="C5" s="306"/>
      <c r="D5" s="306"/>
      <c r="E5" s="306"/>
      <c r="F5" s="306"/>
      <c r="G5" s="306"/>
      <c r="H5" s="306"/>
    </row>
    <row r="6" spans="1:8" ht="15">
      <c r="A6" s="307" t="s">
        <v>86</v>
      </c>
      <c r="B6" s="307"/>
      <c r="C6" s="307"/>
      <c r="D6" s="307"/>
      <c r="E6" s="307"/>
      <c r="F6" s="307"/>
      <c r="G6" s="307"/>
      <c r="H6" s="307"/>
    </row>
    <row r="7" spans="1:8" ht="15.75" thickBot="1">
      <c r="A7" s="208"/>
      <c r="B7" s="208"/>
      <c r="C7" s="208"/>
      <c r="D7" s="208"/>
      <c r="E7" s="208"/>
      <c r="F7" s="208"/>
      <c r="G7" s="208"/>
      <c r="H7" s="208"/>
    </row>
    <row r="8" spans="1:9" ht="13.5" thickBot="1">
      <c r="A8" s="258" t="s">
        <v>185</v>
      </c>
      <c r="B8" s="259"/>
      <c r="C8" s="259"/>
      <c r="D8" s="259"/>
      <c r="E8" s="259"/>
      <c r="F8" s="259"/>
      <c r="G8" s="259"/>
      <c r="H8" s="259"/>
      <c r="I8" s="260"/>
    </row>
    <row r="9" spans="1:9" ht="13.5" thickBot="1">
      <c r="A9" s="258" t="s">
        <v>26</v>
      </c>
      <c r="B9" s="259"/>
      <c r="C9" s="259"/>
      <c r="D9" s="259"/>
      <c r="E9" s="259"/>
      <c r="F9" s="259"/>
      <c r="G9" s="259"/>
      <c r="H9" s="259"/>
      <c r="I9" s="260"/>
    </row>
    <row r="10" spans="1:9" ht="13.5" thickBot="1">
      <c r="A10" s="261" t="s">
        <v>14</v>
      </c>
      <c r="B10" s="262"/>
      <c r="C10" s="123" t="s">
        <v>7</v>
      </c>
      <c r="D10" s="125" t="s">
        <v>0</v>
      </c>
      <c r="E10" s="126" t="s">
        <v>15</v>
      </c>
      <c r="F10" s="127"/>
      <c r="G10" s="125" t="s">
        <v>167</v>
      </c>
      <c r="H10" s="128" t="s">
        <v>1</v>
      </c>
      <c r="I10" s="57" t="s">
        <v>69</v>
      </c>
    </row>
    <row r="11" spans="1:11" ht="13.5" thickBot="1">
      <c r="A11" s="107" t="s">
        <v>155</v>
      </c>
      <c r="B11" s="108" t="s">
        <v>102</v>
      </c>
      <c r="C11" s="109">
        <v>11</v>
      </c>
      <c r="D11" s="102">
        <v>88379</v>
      </c>
      <c r="E11" s="102">
        <v>1100</v>
      </c>
      <c r="F11" s="102"/>
      <c r="G11" s="102">
        <f>(D11-E11)*18%</f>
        <v>15710.22</v>
      </c>
      <c r="H11" s="102">
        <f>D11-E11+G11</f>
        <v>102989.22</v>
      </c>
      <c r="I11" s="111">
        <f>H11-G11</f>
        <v>87279</v>
      </c>
      <c r="K11" s="122"/>
    </row>
    <row r="12" spans="1:11" ht="13.5" thickBot="1">
      <c r="A12" s="118" t="s">
        <v>155</v>
      </c>
      <c r="B12" s="113" t="s">
        <v>98</v>
      </c>
      <c r="C12" s="114" t="s">
        <v>101</v>
      </c>
      <c r="D12" s="103">
        <v>87579</v>
      </c>
      <c r="E12" s="103">
        <v>1100</v>
      </c>
      <c r="F12" s="103"/>
      <c r="G12" s="103">
        <f aca="true" t="shared" si="0" ref="G12:G32">(D12-E12)*18%</f>
        <v>15566.22</v>
      </c>
      <c r="H12" s="103">
        <f aca="true" t="shared" si="1" ref="H12:H32">D12-E12+G12</f>
        <v>102045.22</v>
      </c>
      <c r="I12" s="111">
        <f aca="true" t="shared" si="2" ref="I12:I32">H12-G12</f>
        <v>86479</v>
      </c>
      <c r="K12" s="122"/>
    </row>
    <row r="13" spans="1:11" ht="13.5" thickBot="1">
      <c r="A13" s="118" t="s">
        <v>155</v>
      </c>
      <c r="B13" s="113" t="s">
        <v>20</v>
      </c>
      <c r="C13" s="114">
        <v>6</v>
      </c>
      <c r="D13" s="103">
        <v>88629</v>
      </c>
      <c r="E13" s="103">
        <v>1100</v>
      </c>
      <c r="F13" s="103"/>
      <c r="G13" s="103">
        <f t="shared" si="0"/>
        <v>15755.22</v>
      </c>
      <c r="H13" s="103">
        <f t="shared" si="1"/>
        <v>103284.22</v>
      </c>
      <c r="I13" s="111">
        <f t="shared" si="2"/>
        <v>87529</v>
      </c>
      <c r="K13" s="122"/>
    </row>
    <row r="14" spans="1:11" ht="13.5" thickBot="1">
      <c r="A14" s="118" t="s">
        <v>155</v>
      </c>
      <c r="B14" s="113" t="s">
        <v>21</v>
      </c>
      <c r="C14" s="114">
        <v>3</v>
      </c>
      <c r="D14" s="103">
        <v>88829</v>
      </c>
      <c r="E14" s="103">
        <v>1100</v>
      </c>
      <c r="F14" s="103"/>
      <c r="G14" s="103">
        <f t="shared" si="0"/>
        <v>15791.22</v>
      </c>
      <c r="H14" s="103">
        <f t="shared" si="1"/>
        <v>103520.22</v>
      </c>
      <c r="I14" s="111">
        <f t="shared" si="2"/>
        <v>87729</v>
      </c>
      <c r="K14" s="122"/>
    </row>
    <row r="15" spans="1:11" ht="13.5" thickBot="1">
      <c r="A15" s="118" t="s">
        <v>155</v>
      </c>
      <c r="B15" s="113" t="s">
        <v>164</v>
      </c>
      <c r="C15" s="114">
        <v>3.4</v>
      </c>
      <c r="D15" s="103">
        <v>91449</v>
      </c>
      <c r="E15" s="103">
        <v>1100</v>
      </c>
      <c r="F15" s="103"/>
      <c r="G15" s="103">
        <f t="shared" si="0"/>
        <v>16262.82</v>
      </c>
      <c r="H15" s="103">
        <f t="shared" si="1"/>
        <v>106611.82</v>
      </c>
      <c r="I15" s="111">
        <f t="shared" si="2"/>
        <v>90349</v>
      </c>
      <c r="K15" s="122"/>
    </row>
    <row r="16" spans="1:11" ht="13.5" thickBot="1">
      <c r="A16" s="118" t="s">
        <v>6</v>
      </c>
      <c r="B16" s="113" t="s">
        <v>17</v>
      </c>
      <c r="C16" s="114">
        <v>3</v>
      </c>
      <c r="D16" s="103">
        <v>89629</v>
      </c>
      <c r="E16" s="103">
        <v>1100</v>
      </c>
      <c r="F16" s="103"/>
      <c r="G16" s="103">
        <f t="shared" si="0"/>
        <v>15935.22</v>
      </c>
      <c r="H16" s="103">
        <f t="shared" si="1"/>
        <v>104464.22</v>
      </c>
      <c r="I16" s="111">
        <f t="shared" si="2"/>
        <v>88529</v>
      </c>
      <c r="K16" s="122"/>
    </row>
    <row r="17" spans="1:11" ht="13.5" thickBot="1">
      <c r="A17" s="118" t="s">
        <v>18</v>
      </c>
      <c r="B17" s="113" t="s">
        <v>19</v>
      </c>
      <c r="C17" s="114">
        <v>11</v>
      </c>
      <c r="D17" s="103">
        <v>89579</v>
      </c>
      <c r="E17" s="103">
        <v>1100</v>
      </c>
      <c r="F17" s="103"/>
      <c r="G17" s="103">
        <f t="shared" si="0"/>
        <v>15926.22</v>
      </c>
      <c r="H17" s="103">
        <f t="shared" si="1"/>
        <v>104405.22</v>
      </c>
      <c r="I17" s="111">
        <f t="shared" si="2"/>
        <v>88479</v>
      </c>
      <c r="K17" s="122"/>
    </row>
    <row r="18" spans="1:11" ht="13.5" thickBot="1">
      <c r="A18" s="118" t="s">
        <v>156</v>
      </c>
      <c r="B18" s="113" t="s">
        <v>79</v>
      </c>
      <c r="C18" s="114">
        <v>12</v>
      </c>
      <c r="D18" s="103">
        <v>95729</v>
      </c>
      <c r="E18" s="103">
        <v>1100</v>
      </c>
      <c r="F18" s="103"/>
      <c r="G18" s="103">
        <f t="shared" si="0"/>
        <v>17033.22</v>
      </c>
      <c r="H18" s="103">
        <f t="shared" si="1"/>
        <v>111662.22</v>
      </c>
      <c r="I18" s="111">
        <f t="shared" si="2"/>
        <v>94629</v>
      </c>
      <c r="K18" s="122"/>
    </row>
    <row r="19" spans="1:11" ht="13.5" thickBot="1">
      <c r="A19" s="118" t="s">
        <v>95</v>
      </c>
      <c r="B19" s="113" t="s">
        <v>96</v>
      </c>
      <c r="C19" s="114"/>
      <c r="D19" s="103">
        <v>94929</v>
      </c>
      <c r="E19" s="103">
        <v>1100</v>
      </c>
      <c r="F19" s="103"/>
      <c r="G19" s="103">
        <f t="shared" si="0"/>
        <v>16889.22</v>
      </c>
      <c r="H19" s="103">
        <f t="shared" si="1"/>
        <v>110718.22</v>
      </c>
      <c r="I19" s="111">
        <f t="shared" si="2"/>
        <v>93829</v>
      </c>
      <c r="K19" s="122"/>
    </row>
    <row r="20" spans="1:11" ht="13.5" thickBot="1">
      <c r="A20" s="118" t="s">
        <v>104</v>
      </c>
      <c r="B20" s="113" t="s">
        <v>105</v>
      </c>
      <c r="C20" s="114">
        <v>12</v>
      </c>
      <c r="D20" s="103">
        <v>91779</v>
      </c>
      <c r="E20" s="103">
        <v>1100</v>
      </c>
      <c r="F20" s="103"/>
      <c r="G20" s="103">
        <f t="shared" si="0"/>
        <v>16322.22</v>
      </c>
      <c r="H20" s="103">
        <f t="shared" si="1"/>
        <v>107001.22</v>
      </c>
      <c r="I20" s="111">
        <f t="shared" si="2"/>
        <v>90679</v>
      </c>
      <c r="K20" s="122"/>
    </row>
    <row r="21" spans="1:11" ht="13.5" thickBot="1">
      <c r="A21" s="118" t="s">
        <v>104</v>
      </c>
      <c r="B21" s="113" t="s">
        <v>153</v>
      </c>
      <c r="C21" s="114">
        <v>10</v>
      </c>
      <c r="D21" s="103">
        <v>93629</v>
      </c>
      <c r="E21" s="103">
        <v>1100</v>
      </c>
      <c r="F21" s="103"/>
      <c r="G21" s="103">
        <f t="shared" si="0"/>
        <v>16655.22</v>
      </c>
      <c r="H21" s="103">
        <f t="shared" si="1"/>
        <v>109184.22</v>
      </c>
      <c r="I21" s="111">
        <f t="shared" si="2"/>
        <v>92529</v>
      </c>
      <c r="K21" s="122"/>
    </row>
    <row r="22" spans="1:11" ht="13.5" thickBot="1">
      <c r="A22" s="118" t="s">
        <v>104</v>
      </c>
      <c r="B22" s="113" t="s">
        <v>94</v>
      </c>
      <c r="C22" s="114">
        <v>1.9</v>
      </c>
      <c r="D22" s="103">
        <v>96529</v>
      </c>
      <c r="E22" s="103">
        <v>1100</v>
      </c>
      <c r="F22" s="103"/>
      <c r="G22" s="103">
        <f t="shared" si="0"/>
        <v>17177.22</v>
      </c>
      <c r="H22" s="103">
        <f t="shared" si="1"/>
        <v>112606.22</v>
      </c>
      <c r="I22" s="111">
        <f t="shared" si="2"/>
        <v>95429</v>
      </c>
      <c r="K22" s="122"/>
    </row>
    <row r="23" spans="1:11" ht="13.5" thickBot="1">
      <c r="A23" s="118" t="s">
        <v>104</v>
      </c>
      <c r="B23" s="113" t="s">
        <v>81</v>
      </c>
      <c r="C23" s="114">
        <v>3</v>
      </c>
      <c r="D23" s="103">
        <v>91679</v>
      </c>
      <c r="E23" s="103">
        <v>1100</v>
      </c>
      <c r="F23" s="103"/>
      <c r="G23" s="103">
        <f t="shared" si="0"/>
        <v>16304.22</v>
      </c>
      <c r="H23" s="103">
        <f t="shared" si="1"/>
        <v>106883.22</v>
      </c>
      <c r="I23" s="111">
        <f t="shared" si="2"/>
        <v>90579</v>
      </c>
      <c r="K23" s="122"/>
    </row>
    <row r="24" spans="1:11" ht="13.5" thickBot="1">
      <c r="A24" s="118" t="s">
        <v>104</v>
      </c>
      <c r="B24" s="113" t="s">
        <v>90</v>
      </c>
      <c r="C24" s="114">
        <v>8</v>
      </c>
      <c r="D24" s="103">
        <v>95079</v>
      </c>
      <c r="E24" s="103">
        <v>1100</v>
      </c>
      <c r="F24" s="103"/>
      <c r="G24" s="103">
        <f t="shared" si="0"/>
        <v>16916.22</v>
      </c>
      <c r="H24" s="103">
        <f t="shared" si="1"/>
        <v>110895.22</v>
      </c>
      <c r="I24" s="111">
        <f t="shared" si="2"/>
        <v>93979</v>
      </c>
      <c r="K24" s="122"/>
    </row>
    <row r="25" spans="1:11" ht="13.5" thickBot="1">
      <c r="A25" s="118" t="s">
        <v>104</v>
      </c>
      <c r="B25" s="113" t="s">
        <v>103</v>
      </c>
      <c r="C25" s="114"/>
      <c r="D25" s="103">
        <v>94279</v>
      </c>
      <c r="E25" s="103">
        <v>1100</v>
      </c>
      <c r="F25" s="103"/>
      <c r="G25" s="103">
        <f t="shared" si="0"/>
        <v>16772.22</v>
      </c>
      <c r="H25" s="103">
        <f t="shared" si="1"/>
        <v>109951.22</v>
      </c>
      <c r="I25" s="111">
        <f t="shared" si="2"/>
        <v>93179</v>
      </c>
      <c r="K25" s="122"/>
    </row>
    <row r="26" spans="1:11" ht="13.5" thickBot="1">
      <c r="A26" s="118" t="s">
        <v>160</v>
      </c>
      <c r="B26" s="113" t="s">
        <v>161</v>
      </c>
      <c r="C26" s="114">
        <v>40</v>
      </c>
      <c r="D26" s="103">
        <v>93329</v>
      </c>
      <c r="E26" s="103">
        <v>1100</v>
      </c>
      <c r="F26" s="103"/>
      <c r="G26" s="103">
        <f t="shared" si="0"/>
        <v>16601.22</v>
      </c>
      <c r="H26" s="103">
        <f t="shared" si="1"/>
        <v>108830.22</v>
      </c>
      <c r="I26" s="111">
        <f t="shared" si="2"/>
        <v>92229</v>
      </c>
      <c r="K26" s="122"/>
    </row>
    <row r="27" spans="1:11" ht="13.5" thickBot="1">
      <c r="A27" s="118" t="s">
        <v>160</v>
      </c>
      <c r="B27" s="113" t="s">
        <v>159</v>
      </c>
      <c r="C27" s="114">
        <v>8</v>
      </c>
      <c r="D27" s="103">
        <v>91859</v>
      </c>
      <c r="E27" s="103">
        <v>1100</v>
      </c>
      <c r="F27" s="103"/>
      <c r="G27" s="103">
        <f t="shared" si="0"/>
        <v>16336.619999999999</v>
      </c>
      <c r="H27" s="103">
        <f t="shared" si="1"/>
        <v>107095.62</v>
      </c>
      <c r="I27" s="111">
        <f t="shared" si="2"/>
        <v>90759</v>
      </c>
      <c r="K27" s="122"/>
    </row>
    <row r="28" spans="1:11" ht="13.5" thickBot="1">
      <c r="A28" s="118" t="s">
        <v>160</v>
      </c>
      <c r="B28" s="113" t="s">
        <v>162</v>
      </c>
      <c r="C28" s="114">
        <v>65</v>
      </c>
      <c r="D28" s="103">
        <v>93229</v>
      </c>
      <c r="E28" s="103">
        <v>1100</v>
      </c>
      <c r="F28" s="103"/>
      <c r="G28" s="103">
        <f t="shared" si="0"/>
        <v>16583.22</v>
      </c>
      <c r="H28" s="103">
        <f t="shared" si="1"/>
        <v>108712.22</v>
      </c>
      <c r="I28" s="111">
        <f t="shared" si="2"/>
        <v>92129</v>
      </c>
      <c r="K28" s="122"/>
    </row>
    <row r="29" spans="1:11" ht="13.5" thickBot="1">
      <c r="A29" s="118" t="s">
        <v>160</v>
      </c>
      <c r="B29" s="113" t="s">
        <v>163</v>
      </c>
      <c r="C29" s="114">
        <v>55</v>
      </c>
      <c r="D29" s="103">
        <v>93179</v>
      </c>
      <c r="E29" s="103">
        <v>1100</v>
      </c>
      <c r="F29" s="103"/>
      <c r="G29" s="103">
        <f t="shared" si="0"/>
        <v>16574.22</v>
      </c>
      <c r="H29" s="103">
        <f t="shared" si="1"/>
        <v>108653.22</v>
      </c>
      <c r="I29" s="111">
        <f t="shared" si="2"/>
        <v>92079</v>
      </c>
      <c r="K29" s="122"/>
    </row>
    <row r="30" spans="1:11" ht="13.5" thickBot="1">
      <c r="A30" s="118" t="s">
        <v>166</v>
      </c>
      <c r="B30" s="113" t="s">
        <v>165</v>
      </c>
      <c r="C30" s="114">
        <v>3</v>
      </c>
      <c r="D30" s="103">
        <v>92629</v>
      </c>
      <c r="E30" s="103">
        <v>1100</v>
      </c>
      <c r="F30" s="103"/>
      <c r="G30" s="103">
        <f t="shared" si="0"/>
        <v>16475.22</v>
      </c>
      <c r="H30" s="103">
        <f t="shared" si="1"/>
        <v>108004.22</v>
      </c>
      <c r="I30" s="111">
        <f t="shared" si="2"/>
        <v>91529</v>
      </c>
      <c r="K30" s="122"/>
    </row>
    <row r="31" spans="1:11" ht="13.5" thickBot="1">
      <c r="A31" s="210"/>
      <c r="B31" s="179" t="s">
        <v>171</v>
      </c>
      <c r="C31" s="180"/>
      <c r="D31" s="105">
        <v>92979</v>
      </c>
      <c r="E31" s="105">
        <v>1100</v>
      </c>
      <c r="F31" s="105"/>
      <c r="G31" s="105">
        <f>(D31-E31)*18%</f>
        <v>16538.22</v>
      </c>
      <c r="H31" s="105">
        <f>D31-E31+G31</f>
        <v>108417.22</v>
      </c>
      <c r="I31" s="111">
        <f>H31-G31</f>
        <v>91879</v>
      </c>
      <c r="K31" s="122"/>
    </row>
    <row r="32" spans="1:11" ht="13.5" thickBot="1">
      <c r="A32" s="211" t="s">
        <v>97</v>
      </c>
      <c r="B32" s="182" t="s">
        <v>99</v>
      </c>
      <c r="C32" s="119" t="s">
        <v>100</v>
      </c>
      <c r="D32" s="105">
        <v>92979</v>
      </c>
      <c r="E32" s="105">
        <v>1100</v>
      </c>
      <c r="F32" s="105"/>
      <c r="G32" s="105">
        <f t="shared" si="0"/>
        <v>16538.22</v>
      </c>
      <c r="H32" s="105">
        <f t="shared" si="1"/>
        <v>108417.22</v>
      </c>
      <c r="I32" s="111">
        <f t="shared" si="2"/>
        <v>91879</v>
      </c>
      <c r="K32" s="122"/>
    </row>
    <row r="33" spans="2:8" ht="13.5" thickBot="1">
      <c r="B33" s="121"/>
      <c r="D33" s="122"/>
      <c r="E33" s="122"/>
      <c r="F33" s="122"/>
      <c r="G33" s="122"/>
      <c r="H33" s="122"/>
    </row>
    <row r="34" spans="1:9" ht="13.5" thickBot="1">
      <c r="A34" s="258" t="s">
        <v>22</v>
      </c>
      <c r="B34" s="259"/>
      <c r="C34" s="259"/>
      <c r="D34" s="259"/>
      <c r="E34" s="259"/>
      <c r="F34" s="259"/>
      <c r="G34" s="259"/>
      <c r="H34" s="259"/>
      <c r="I34" s="260"/>
    </row>
    <row r="35" spans="1:9" ht="13.5" thickBot="1">
      <c r="A35" s="308" t="s">
        <v>14</v>
      </c>
      <c r="B35" s="309"/>
      <c r="C35" s="212" t="s">
        <v>7</v>
      </c>
      <c r="D35" s="125" t="s">
        <v>0</v>
      </c>
      <c r="E35" s="126" t="s">
        <v>15</v>
      </c>
      <c r="F35" s="127"/>
      <c r="G35" s="125" t="s">
        <v>167</v>
      </c>
      <c r="H35" s="128" t="s">
        <v>1</v>
      </c>
      <c r="I35" s="57" t="s">
        <v>69</v>
      </c>
    </row>
    <row r="36" spans="1:9" ht="13.5" thickBot="1">
      <c r="A36" s="107" t="s">
        <v>6</v>
      </c>
      <c r="B36" s="108" t="s">
        <v>23</v>
      </c>
      <c r="C36" s="109">
        <v>0.9</v>
      </c>
      <c r="D36" s="102">
        <v>81418</v>
      </c>
      <c r="E36" s="102">
        <v>1100</v>
      </c>
      <c r="F36" s="110">
        <v>0</v>
      </c>
      <c r="G36" s="102">
        <f>(D36-E36-F36)*18%</f>
        <v>14457.24</v>
      </c>
      <c r="H36" s="102">
        <f>D36-E36-F36+G36</f>
        <v>94775.24</v>
      </c>
      <c r="I36" s="111">
        <f aca="true" t="shared" si="3" ref="I36:I53">H36-G36</f>
        <v>80318</v>
      </c>
    </row>
    <row r="37" spans="1:9" ht="13.5" thickBot="1">
      <c r="A37" s="112" t="s">
        <v>107</v>
      </c>
      <c r="B37" s="113" t="s">
        <v>106</v>
      </c>
      <c r="C37" s="114">
        <v>1.2</v>
      </c>
      <c r="D37" s="103">
        <v>80588</v>
      </c>
      <c r="E37" s="103">
        <v>1100</v>
      </c>
      <c r="F37" s="110">
        <v>0</v>
      </c>
      <c r="G37" s="102">
        <f aca="true" t="shared" si="4" ref="G37:G53">(D37-E37-F37)*18%</f>
        <v>14307.84</v>
      </c>
      <c r="H37" s="102">
        <f aca="true" t="shared" si="5" ref="H37:H53">D37-E37-F37+G37</f>
        <v>93795.84</v>
      </c>
      <c r="I37" s="111">
        <f t="shared" si="3"/>
        <v>79488</v>
      </c>
    </row>
    <row r="38" spans="1:9" ht="13.5" thickBot="1">
      <c r="A38" s="115" t="s">
        <v>5</v>
      </c>
      <c r="B38" s="113" t="s">
        <v>172</v>
      </c>
      <c r="C38" s="114">
        <v>2.7</v>
      </c>
      <c r="D38" s="103">
        <v>75908</v>
      </c>
      <c r="E38" s="103">
        <v>1100</v>
      </c>
      <c r="F38" s="110">
        <v>0</v>
      </c>
      <c r="G38" s="102">
        <f>(D38-E38-F38)*18%</f>
        <v>13465.439999999999</v>
      </c>
      <c r="H38" s="102">
        <f>D38-E38-F38+G38</f>
        <v>88273.44</v>
      </c>
      <c r="I38" s="111">
        <f>H38-G38</f>
        <v>74808</v>
      </c>
    </row>
    <row r="39" spans="1:9" ht="13.5" thickBot="1">
      <c r="A39" s="112" t="s">
        <v>5</v>
      </c>
      <c r="B39" s="116" t="s">
        <v>11</v>
      </c>
      <c r="C39" s="114">
        <v>8</v>
      </c>
      <c r="D39" s="103">
        <v>75908</v>
      </c>
      <c r="E39" s="103">
        <v>1100</v>
      </c>
      <c r="F39" s="110">
        <v>0</v>
      </c>
      <c r="G39" s="102">
        <f t="shared" si="4"/>
        <v>13465.439999999999</v>
      </c>
      <c r="H39" s="102">
        <f t="shared" si="5"/>
        <v>88273.44</v>
      </c>
      <c r="I39" s="111">
        <f t="shared" si="3"/>
        <v>74808</v>
      </c>
    </row>
    <row r="40" spans="1:9" ht="13.5" thickBot="1">
      <c r="A40" s="117" t="s">
        <v>5</v>
      </c>
      <c r="B40" s="116" t="s">
        <v>108</v>
      </c>
      <c r="C40" s="114">
        <v>8</v>
      </c>
      <c r="D40" s="103">
        <v>77228</v>
      </c>
      <c r="E40" s="103">
        <v>1100</v>
      </c>
      <c r="F40" s="110">
        <v>0</v>
      </c>
      <c r="G40" s="102">
        <f t="shared" si="4"/>
        <v>13703.039999999999</v>
      </c>
      <c r="H40" s="102">
        <f t="shared" si="5"/>
        <v>89831.04</v>
      </c>
      <c r="I40" s="111">
        <f t="shared" si="3"/>
        <v>76128</v>
      </c>
    </row>
    <row r="41" spans="1:9" ht="13.5" thickBot="1">
      <c r="A41" s="117" t="s">
        <v>24</v>
      </c>
      <c r="B41" s="116" t="s">
        <v>89</v>
      </c>
      <c r="C41" s="114">
        <v>18</v>
      </c>
      <c r="D41" s="103">
        <v>76678</v>
      </c>
      <c r="E41" s="103">
        <v>1100</v>
      </c>
      <c r="F41" s="110">
        <v>0</v>
      </c>
      <c r="G41" s="102">
        <f t="shared" si="4"/>
        <v>13604.039999999999</v>
      </c>
      <c r="H41" s="102">
        <f t="shared" si="5"/>
        <v>89182.04</v>
      </c>
      <c r="I41" s="111">
        <f t="shared" si="3"/>
        <v>75578</v>
      </c>
    </row>
    <row r="42" spans="1:9" ht="13.5" thickBot="1">
      <c r="A42" s="117" t="s">
        <v>9</v>
      </c>
      <c r="B42" s="116" t="s">
        <v>8</v>
      </c>
      <c r="C42" s="114">
        <v>1.2</v>
      </c>
      <c r="D42" s="103">
        <v>76858</v>
      </c>
      <c r="E42" s="103">
        <v>1100</v>
      </c>
      <c r="F42" s="110">
        <v>0</v>
      </c>
      <c r="G42" s="102">
        <f t="shared" si="4"/>
        <v>13636.439999999999</v>
      </c>
      <c r="H42" s="102">
        <f t="shared" si="5"/>
        <v>89394.44</v>
      </c>
      <c r="I42" s="111">
        <f t="shared" si="3"/>
        <v>75758</v>
      </c>
    </row>
    <row r="43" spans="1:9" ht="13.5" thickBot="1">
      <c r="A43" s="117" t="s">
        <v>71</v>
      </c>
      <c r="B43" s="116" t="s">
        <v>70</v>
      </c>
      <c r="C43" s="114">
        <v>0.35</v>
      </c>
      <c r="D43" s="103">
        <v>78564</v>
      </c>
      <c r="E43" s="103">
        <v>1100</v>
      </c>
      <c r="F43" s="110">
        <v>0</v>
      </c>
      <c r="G43" s="102">
        <f t="shared" si="4"/>
        <v>13943.519999999999</v>
      </c>
      <c r="H43" s="102">
        <f t="shared" si="5"/>
        <v>91407.52</v>
      </c>
      <c r="I43" s="111">
        <f t="shared" si="3"/>
        <v>77464</v>
      </c>
    </row>
    <row r="44" spans="1:9" ht="13.5" thickBot="1">
      <c r="A44" s="117" t="s">
        <v>10</v>
      </c>
      <c r="B44" s="116" t="s">
        <v>114</v>
      </c>
      <c r="C44" s="114">
        <v>0.28</v>
      </c>
      <c r="D44" s="103">
        <v>78661</v>
      </c>
      <c r="E44" s="103">
        <v>1100</v>
      </c>
      <c r="F44" s="110">
        <v>0</v>
      </c>
      <c r="G44" s="102">
        <f t="shared" si="4"/>
        <v>13960.98</v>
      </c>
      <c r="H44" s="102">
        <f t="shared" si="5"/>
        <v>91521.98</v>
      </c>
      <c r="I44" s="111">
        <f t="shared" si="3"/>
        <v>77561</v>
      </c>
    </row>
    <row r="45" spans="1:9" ht="13.5" thickBot="1">
      <c r="A45" s="117" t="s">
        <v>10</v>
      </c>
      <c r="B45" s="116" t="s">
        <v>112</v>
      </c>
      <c r="C45" s="114">
        <v>0.22</v>
      </c>
      <c r="D45" s="103">
        <v>78661</v>
      </c>
      <c r="E45" s="103">
        <v>1100</v>
      </c>
      <c r="F45" s="110">
        <v>0</v>
      </c>
      <c r="G45" s="102">
        <f t="shared" si="4"/>
        <v>13960.98</v>
      </c>
      <c r="H45" s="102">
        <f t="shared" si="5"/>
        <v>91521.98</v>
      </c>
      <c r="I45" s="111">
        <f t="shared" si="3"/>
        <v>77561</v>
      </c>
    </row>
    <row r="46" spans="1:9" ht="13.5" thickBot="1">
      <c r="A46" s="117" t="s">
        <v>33</v>
      </c>
      <c r="B46" s="116" t="s">
        <v>34</v>
      </c>
      <c r="C46" s="114">
        <v>0.43</v>
      </c>
      <c r="D46" s="103">
        <v>82221</v>
      </c>
      <c r="E46" s="103">
        <v>1100</v>
      </c>
      <c r="F46" s="110">
        <v>0</v>
      </c>
      <c r="G46" s="102">
        <f t="shared" si="4"/>
        <v>14601.779999999999</v>
      </c>
      <c r="H46" s="102">
        <f t="shared" si="5"/>
        <v>95722.78</v>
      </c>
      <c r="I46" s="111">
        <f t="shared" si="3"/>
        <v>81121</v>
      </c>
    </row>
    <row r="47" spans="1:9" ht="13.5" thickBot="1">
      <c r="A47" s="117" t="s">
        <v>33</v>
      </c>
      <c r="B47" s="116" t="s">
        <v>93</v>
      </c>
      <c r="C47" s="114">
        <v>0.22</v>
      </c>
      <c r="D47" s="103">
        <v>83321</v>
      </c>
      <c r="E47" s="103">
        <v>1100</v>
      </c>
      <c r="F47" s="110">
        <v>0</v>
      </c>
      <c r="G47" s="102">
        <f t="shared" si="4"/>
        <v>14799.779999999999</v>
      </c>
      <c r="H47" s="102">
        <f t="shared" si="5"/>
        <v>97020.78</v>
      </c>
      <c r="I47" s="111">
        <f t="shared" si="3"/>
        <v>82221</v>
      </c>
    </row>
    <row r="48" spans="1:9" ht="13.5" thickBot="1">
      <c r="A48" s="118" t="s">
        <v>33</v>
      </c>
      <c r="B48" s="113" t="s">
        <v>91</v>
      </c>
      <c r="C48" s="114"/>
      <c r="D48" s="103">
        <v>79541</v>
      </c>
      <c r="E48" s="103">
        <v>1100</v>
      </c>
      <c r="F48" s="110">
        <v>0</v>
      </c>
      <c r="G48" s="102">
        <f t="shared" si="4"/>
        <v>14119.38</v>
      </c>
      <c r="H48" s="102">
        <f t="shared" si="5"/>
        <v>92560.38</v>
      </c>
      <c r="I48" s="111">
        <f t="shared" si="3"/>
        <v>78441</v>
      </c>
    </row>
    <row r="49" spans="1:9" ht="13.5" thickBot="1">
      <c r="A49" s="118" t="s">
        <v>33</v>
      </c>
      <c r="B49" s="113" t="s">
        <v>111</v>
      </c>
      <c r="C49" s="114"/>
      <c r="D49" s="103">
        <v>80061</v>
      </c>
      <c r="E49" s="103">
        <v>1100</v>
      </c>
      <c r="F49" s="110">
        <v>0</v>
      </c>
      <c r="G49" s="102">
        <f t="shared" si="4"/>
        <v>14212.98</v>
      </c>
      <c r="H49" s="102">
        <f t="shared" si="5"/>
        <v>93173.98</v>
      </c>
      <c r="I49" s="111">
        <f t="shared" si="3"/>
        <v>78961</v>
      </c>
    </row>
    <row r="50" spans="1:9" ht="13.5" thickBot="1">
      <c r="A50" s="117" t="s">
        <v>2</v>
      </c>
      <c r="B50" s="116" t="s">
        <v>3</v>
      </c>
      <c r="C50" s="114" t="s">
        <v>27</v>
      </c>
      <c r="D50" s="103">
        <v>73388</v>
      </c>
      <c r="E50" s="103">
        <v>0</v>
      </c>
      <c r="F50" s="110">
        <v>0</v>
      </c>
      <c r="G50" s="102">
        <f t="shared" si="4"/>
        <v>13209.84</v>
      </c>
      <c r="H50" s="102">
        <f t="shared" si="5"/>
        <v>86597.84</v>
      </c>
      <c r="I50" s="111">
        <f t="shared" si="3"/>
        <v>73388</v>
      </c>
    </row>
    <row r="51" spans="1:9" ht="13.5" thickBot="1">
      <c r="A51" s="117" t="s">
        <v>2</v>
      </c>
      <c r="B51" s="116" t="s">
        <v>4</v>
      </c>
      <c r="C51" s="114" t="s">
        <v>27</v>
      </c>
      <c r="D51" s="103">
        <v>65424</v>
      </c>
      <c r="E51" s="103">
        <v>0</v>
      </c>
      <c r="F51" s="110">
        <v>0</v>
      </c>
      <c r="G51" s="102">
        <f t="shared" si="4"/>
        <v>11776.32</v>
      </c>
      <c r="H51" s="102">
        <f t="shared" si="5"/>
        <v>77200.32</v>
      </c>
      <c r="I51" s="111">
        <f t="shared" si="3"/>
        <v>65424.00000000001</v>
      </c>
    </row>
    <row r="52" spans="1:9" ht="13.5" thickBot="1">
      <c r="A52" s="118" t="s">
        <v>2</v>
      </c>
      <c r="B52" s="113" t="s">
        <v>13</v>
      </c>
      <c r="C52" s="114" t="s">
        <v>27</v>
      </c>
      <c r="D52" s="103">
        <v>72398</v>
      </c>
      <c r="E52" s="103">
        <v>0</v>
      </c>
      <c r="F52" s="110">
        <v>0</v>
      </c>
      <c r="G52" s="102">
        <f t="shared" si="4"/>
        <v>13031.64</v>
      </c>
      <c r="H52" s="102">
        <f t="shared" si="5"/>
        <v>85429.64</v>
      </c>
      <c r="I52" s="111">
        <f t="shared" si="3"/>
        <v>72398</v>
      </c>
    </row>
    <row r="53" spans="1:9" ht="13.5" thickBot="1">
      <c r="A53" s="64" t="s">
        <v>2</v>
      </c>
      <c r="B53" s="65" t="s">
        <v>28</v>
      </c>
      <c r="C53" s="119" t="s">
        <v>27</v>
      </c>
      <c r="D53" s="105">
        <v>73531</v>
      </c>
      <c r="E53" s="105">
        <v>0</v>
      </c>
      <c r="F53" s="110">
        <v>0</v>
      </c>
      <c r="G53" s="102">
        <f t="shared" si="4"/>
        <v>13235.58</v>
      </c>
      <c r="H53" s="102">
        <f t="shared" si="5"/>
        <v>86766.58</v>
      </c>
      <c r="I53" s="111">
        <f t="shared" si="3"/>
        <v>73531</v>
      </c>
    </row>
    <row r="54" spans="2:8" ht="15" customHeight="1" thickBot="1">
      <c r="B54" s="121"/>
      <c r="D54" s="122"/>
      <c r="E54" s="122"/>
      <c r="F54" s="122"/>
      <c r="G54" s="122"/>
      <c r="H54" s="122"/>
    </row>
    <row r="55" spans="1:9" ht="13.5" thickBot="1">
      <c r="A55" s="258" t="s">
        <v>25</v>
      </c>
      <c r="B55" s="259"/>
      <c r="C55" s="259"/>
      <c r="D55" s="259"/>
      <c r="E55" s="259"/>
      <c r="F55" s="259"/>
      <c r="G55" s="259"/>
      <c r="H55" s="259"/>
      <c r="I55" s="260"/>
    </row>
    <row r="56" spans="1:9" ht="13.5" thickBot="1">
      <c r="A56" s="261" t="s">
        <v>14</v>
      </c>
      <c r="B56" s="262"/>
      <c r="C56" s="124" t="s">
        <v>7</v>
      </c>
      <c r="D56" s="125" t="s">
        <v>0</v>
      </c>
      <c r="E56" s="126" t="s">
        <v>15</v>
      </c>
      <c r="F56" s="127"/>
      <c r="G56" s="125" t="s">
        <v>167</v>
      </c>
      <c r="H56" s="128" t="s">
        <v>1</v>
      </c>
      <c r="I56" s="57" t="s">
        <v>69</v>
      </c>
    </row>
    <row r="57" spans="1:11" ht="13.5" thickBot="1">
      <c r="A57" s="129" t="s">
        <v>30</v>
      </c>
      <c r="B57" s="130" t="s">
        <v>80</v>
      </c>
      <c r="C57" s="109">
        <v>0.92</v>
      </c>
      <c r="D57" s="92">
        <v>75771</v>
      </c>
      <c r="E57" s="102">
        <v>1100</v>
      </c>
      <c r="F57" s="110">
        <v>0</v>
      </c>
      <c r="G57" s="102">
        <f aca="true" t="shared" si="6" ref="G57:G66">(D57-E57-F57)*18%</f>
        <v>13440.779999999999</v>
      </c>
      <c r="H57" s="102">
        <f aca="true" t="shared" si="7" ref="H57:H66">D57-E57-F57+G57</f>
        <v>88111.78</v>
      </c>
      <c r="I57" s="111">
        <f aca="true" t="shared" si="8" ref="I57:I66">H57-G57</f>
        <v>74671</v>
      </c>
      <c r="K57" s="213"/>
    </row>
    <row r="58" spans="1:9" ht="13.5" thickBot="1">
      <c r="A58" s="131" t="s">
        <v>173</v>
      </c>
      <c r="B58" s="132" t="s">
        <v>170</v>
      </c>
      <c r="C58" s="114">
        <v>1.1</v>
      </c>
      <c r="D58" s="93">
        <v>75771</v>
      </c>
      <c r="E58" s="103">
        <v>1100</v>
      </c>
      <c r="F58" s="110">
        <v>0</v>
      </c>
      <c r="G58" s="102">
        <f t="shared" si="6"/>
        <v>13440.779999999999</v>
      </c>
      <c r="H58" s="102">
        <f t="shared" si="7"/>
        <v>88111.78</v>
      </c>
      <c r="I58" s="111">
        <f>H58-G58</f>
        <v>74671</v>
      </c>
    </row>
    <row r="59" spans="1:9" ht="13.5" thickBot="1">
      <c r="A59" s="131" t="s">
        <v>30</v>
      </c>
      <c r="B59" s="132" t="s">
        <v>120</v>
      </c>
      <c r="C59" s="114">
        <v>2</v>
      </c>
      <c r="D59" s="93">
        <v>75771</v>
      </c>
      <c r="E59" s="103">
        <v>1100</v>
      </c>
      <c r="F59" s="110">
        <v>0</v>
      </c>
      <c r="G59" s="102">
        <f t="shared" si="6"/>
        <v>13440.779999999999</v>
      </c>
      <c r="H59" s="102">
        <f t="shared" si="7"/>
        <v>88111.78</v>
      </c>
      <c r="I59" s="111">
        <f t="shared" si="8"/>
        <v>74671</v>
      </c>
    </row>
    <row r="60" spans="1:9" ht="13.5" thickBot="1">
      <c r="A60" s="131" t="s">
        <v>30</v>
      </c>
      <c r="B60" s="132" t="s">
        <v>169</v>
      </c>
      <c r="C60" s="114">
        <v>3</v>
      </c>
      <c r="D60" s="93">
        <v>78271</v>
      </c>
      <c r="E60" s="103">
        <v>1100</v>
      </c>
      <c r="F60" s="110">
        <v>0</v>
      </c>
      <c r="G60" s="102">
        <f t="shared" si="6"/>
        <v>13890.779999999999</v>
      </c>
      <c r="H60" s="102">
        <f t="shared" si="7"/>
        <v>91061.78</v>
      </c>
      <c r="I60" s="111">
        <f t="shared" si="8"/>
        <v>77171</v>
      </c>
    </row>
    <row r="61" spans="1:9" ht="13.5" thickBot="1">
      <c r="A61" s="131" t="s">
        <v>74</v>
      </c>
      <c r="B61" s="132" t="s">
        <v>12</v>
      </c>
      <c r="C61" s="114">
        <v>4.2</v>
      </c>
      <c r="D61" s="93">
        <v>82358</v>
      </c>
      <c r="E61" s="103">
        <v>1100</v>
      </c>
      <c r="F61" s="110">
        <v>0</v>
      </c>
      <c r="G61" s="102">
        <f t="shared" si="6"/>
        <v>14626.439999999999</v>
      </c>
      <c r="H61" s="102">
        <f t="shared" si="7"/>
        <v>95884.44</v>
      </c>
      <c r="I61" s="111">
        <f t="shared" si="8"/>
        <v>81258</v>
      </c>
    </row>
    <row r="62" spans="1:9" ht="13.5" thickBot="1">
      <c r="A62" s="131" t="s">
        <v>36</v>
      </c>
      <c r="B62" s="132" t="s">
        <v>35</v>
      </c>
      <c r="C62" s="114">
        <v>6.5</v>
      </c>
      <c r="D62" s="93">
        <v>81548</v>
      </c>
      <c r="E62" s="103">
        <v>1100</v>
      </c>
      <c r="F62" s="110">
        <v>0</v>
      </c>
      <c r="G62" s="102">
        <f t="shared" si="6"/>
        <v>14480.64</v>
      </c>
      <c r="H62" s="102">
        <f t="shared" si="7"/>
        <v>94928.64</v>
      </c>
      <c r="I62" s="111">
        <f t="shared" si="8"/>
        <v>80448</v>
      </c>
    </row>
    <row r="63" spans="1:9" ht="13.5" thickBot="1">
      <c r="A63" s="131" t="s">
        <v>73</v>
      </c>
      <c r="B63" s="132" t="s">
        <v>72</v>
      </c>
      <c r="C63" s="114">
        <v>50</v>
      </c>
      <c r="D63" s="93">
        <v>83218</v>
      </c>
      <c r="E63" s="103">
        <v>1100</v>
      </c>
      <c r="F63" s="110">
        <v>0</v>
      </c>
      <c r="G63" s="102">
        <f t="shared" si="6"/>
        <v>14781.24</v>
      </c>
      <c r="H63" s="102">
        <f t="shared" si="7"/>
        <v>96899.24</v>
      </c>
      <c r="I63" s="111">
        <f t="shared" si="8"/>
        <v>82118</v>
      </c>
    </row>
    <row r="64" spans="1:9" ht="13.5" thickBot="1">
      <c r="A64" s="131" t="s">
        <v>2</v>
      </c>
      <c r="B64" s="132" t="s">
        <v>29</v>
      </c>
      <c r="C64" s="114" t="s">
        <v>27</v>
      </c>
      <c r="D64" s="93">
        <v>72828</v>
      </c>
      <c r="E64" s="103">
        <v>0</v>
      </c>
      <c r="F64" s="110">
        <v>0</v>
      </c>
      <c r="G64" s="102">
        <f t="shared" si="6"/>
        <v>13109.039999999999</v>
      </c>
      <c r="H64" s="102">
        <f t="shared" si="7"/>
        <v>85937.04</v>
      </c>
      <c r="I64" s="111">
        <f t="shared" si="8"/>
        <v>72828</v>
      </c>
    </row>
    <row r="65" spans="1:9" ht="13.5" thickBot="1">
      <c r="A65" s="131" t="s">
        <v>2</v>
      </c>
      <c r="B65" s="132" t="s">
        <v>31</v>
      </c>
      <c r="C65" s="114" t="s">
        <v>27</v>
      </c>
      <c r="D65" s="93">
        <v>72618</v>
      </c>
      <c r="E65" s="103">
        <v>0</v>
      </c>
      <c r="F65" s="110">
        <v>0</v>
      </c>
      <c r="G65" s="102">
        <f t="shared" si="6"/>
        <v>13071.24</v>
      </c>
      <c r="H65" s="102">
        <f t="shared" si="7"/>
        <v>85689.24</v>
      </c>
      <c r="I65" s="111">
        <f t="shared" si="8"/>
        <v>72618</v>
      </c>
    </row>
    <row r="66" spans="1:9" ht="12.75">
      <c r="A66" s="131" t="s">
        <v>2</v>
      </c>
      <c r="B66" s="132" t="s">
        <v>32</v>
      </c>
      <c r="C66" s="114" t="s">
        <v>27</v>
      </c>
      <c r="D66" s="93">
        <v>68891</v>
      </c>
      <c r="E66" s="103">
        <v>0</v>
      </c>
      <c r="F66" s="110">
        <v>0</v>
      </c>
      <c r="G66" s="102">
        <f t="shared" si="6"/>
        <v>12400.38</v>
      </c>
      <c r="H66" s="102">
        <f t="shared" si="7"/>
        <v>81291.38</v>
      </c>
      <c r="I66" s="111">
        <f t="shared" si="8"/>
        <v>68891</v>
      </c>
    </row>
    <row r="67" spans="1:9" ht="13.5" thickBot="1">
      <c r="A67" s="64"/>
      <c r="B67" s="133"/>
      <c r="C67" s="133"/>
      <c r="D67" s="133"/>
      <c r="E67" s="133"/>
      <c r="F67" s="133"/>
      <c r="G67" s="133"/>
      <c r="H67" s="133"/>
      <c r="I67" s="134"/>
    </row>
    <row r="68" spans="1:9" s="135" customFormat="1" ht="16.5">
      <c r="A68" s="27" t="s">
        <v>75</v>
      </c>
      <c r="B68" s="120"/>
      <c r="C68" s="120"/>
      <c r="D68" s="120"/>
      <c r="E68" s="120"/>
      <c r="F68" s="120"/>
      <c r="G68" s="120"/>
      <c r="H68" s="120"/>
      <c r="I68" s="120"/>
    </row>
    <row r="69" ht="12.75">
      <c r="I69" s="135"/>
    </row>
    <row r="70" spans="1:8" ht="12.75">
      <c r="A70" s="135"/>
      <c r="B70" s="53"/>
      <c r="C70" s="53"/>
      <c r="D70" s="53"/>
      <c r="E70" s="53"/>
      <c r="F70" s="53"/>
      <c r="G70" s="53"/>
      <c r="H70" s="53"/>
    </row>
    <row r="71" spans="1:8" ht="12.75">
      <c r="A71" s="214"/>
      <c r="B71" s="214"/>
      <c r="C71" s="214"/>
      <c r="D71" s="214"/>
      <c r="E71" s="214"/>
      <c r="F71" s="214"/>
      <c r="G71" s="214"/>
      <c r="H71" s="214"/>
    </row>
    <row r="72" spans="1:8" ht="12.75">
      <c r="A72" s="269"/>
      <c r="B72" s="269"/>
      <c r="C72" s="95"/>
      <c r="D72" s="95"/>
      <c r="E72" s="95"/>
      <c r="F72" s="95"/>
      <c r="G72" s="95"/>
      <c r="H72" s="95"/>
    </row>
    <row r="73" spans="1:8" ht="12.75">
      <c r="A73" s="215"/>
      <c r="B73" s="216"/>
      <c r="C73" s="204"/>
      <c r="D73" s="205"/>
      <c r="E73" s="205"/>
      <c r="F73" s="205"/>
      <c r="G73" s="209"/>
      <c r="H73" s="209"/>
    </row>
    <row r="74" spans="1:8" ht="12.75">
      <c r="A74" s="215"/>
      <c r="B74" s="216"/>
      <c r="C74" s="204"/>
      <c r="D74" s="205"/>
      <c r="E74" s="205"/>
      <c r="F74" s="205"/>
      <c r="G74" s="209"/>
      <c r="H74" s="209"/>
    </row>
    <row r="75" spans="1:8" ht="12.75">
      <c r="A75" s="214"/>
      <c r="B75" s="214"/>
      <c r="C75" s="214"/>
      <c r="D75" s="214"/>
      <c r="E75" s="214"/>
      <c r="F75" s="214"/>
      <c r="G75" s="214"/>
      <c r="H75" s="214"/>
    </row>
  </sheetData>
  <sheetProtection/>
  <mergeCells count="13">
    <mergeCell ref="A1:H1"/>
    <mergeCell ref="A35:B35"/>
    <mergeCell ref="A55:I55"/>
    <mergeCell ref="A34:I34"/>
    <mergeCell ref="A8:I8"/>
    <mergeCell ref="A9:I9"/>
    <mergeCell ref="A72:B72"/>
    <mergeCell ref="A3:H3"/>
    <mergeCell ref="A4:H4"/>
    <mergeCell ref="A5:H5"/>
    <mergeCell ref="A6:H6"/>
    <mergeCell ref="A10:B10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1">
      <selection activeCell="A8" sqref="A8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10" t="s">
        <v>187</v>
      </c>
      <c r="B1" s="311"/>
      <c r="C1" s="312"/>
    </row>
    <row r="2" spans="1:3" ht="12.75">
      <c r="A2" s="70" t="s">
        <v>37</v>
      </c>
      <c r="B2" s="71"/>
      <c r="C2" s="71"/>
    </row>
    <row r="3" spans="1:3" ht="12.75">
      <c r="A3" s="35" t="s">
        <v>38</v>
      </c>
      <c r="B3" s="35"/>
      <c r="C3" s="35"/>
    </row>
    <row r="4" spans="1:3" ht="12.75">
      <c r="A4" s="35" t="s">
        <v>39</v>
      </c>
      <c r="B4" s="35"/>
      <c r="C4" s="35"/>
    </row>
    <row r="5" spans="1:3" ht="12.75">
      <c r="A5" s="35" t="s">
        <v>40</v>
      </c>
      <c r="B5" s="35"/>
      <c r="C5" s="35"/>
    </row>
    <row r="6" spans="1:3" ht="12.75">
      <c r="A6" s="36" t="s">
        <v>41</v>
      </c>
      <c r="B6" s="35"/>
      <c r="C6" s="35"/>
    </row>
    <row r="7" spans="1:3" ht="12.75">
      <c r="A7" s="35" t="s">
        <v>42</v>
      </c>
      <c r="B7" s="35"/>
      <c r="C7" s="35"/>
    </row>
    <row r="8" spans="1:3" ht="12.75">
      <c r="A8" s="35" t="s">
        <v>154</v>
      </c>
      <c r="B8" s="35"/>
      <c r="C8" s="35"/>
    </row>
    <row r="9" spans="1:3" ht="12.75">
      <c r="A9" s="34" t="s">
        <v>43</v>
      </c>
      <c r="B9" s="35"/>
      <c r="C9" s="35"/>
    </row>
    <row r="10" spans="1:3" ht="12.75">
      <c r="A10" s="35" t="s">
        <v>157</v>
      </c>
      <c r="B10" s="35"/>
      <c r="C10" s="35"/>
    </row>
    <row r="11" spans="1:3" ht="12.75">
      <c r="A11" s="35" t="s">
        <v>44</v>
      </c>
      <c r="B11" s="35"/>
      <c r="C11" s="35"/>
    </row>
    <row r="12" spans="1:3" ht="12.75">
      <c r="A12" s="35" t="s">
        <v>45</v>
      </c>
      <c r="B12" s="35"/>
      <c r="C12" s="35"/>
    </row>
    <row r="13" spans="1:3" ht="12.75">
      <c r="A13" s="35" t="s">
        <v>46</v>
      </c>
      <c r="B13" s="35"/>
      <c r="C13" s="35"/>
    </row>
    <row r="14" spans="1:3" ht="12.75">
      <c r="A14" s="35" t="s">
        <v>47</v>
      </c>
      <c r="B14" s="35"/>
      <c r="C14" s="35"/>
    </row>
    <row r="15" spans="1:3" ht="12.75">
      <c r="A15" s="35" t="s">
        <v>158</v>
      </c>
      <c r="B15" s="35"/>
      <c r="C15" s="35"/>
    </row>
    <row r="16" spans="1:3" ht="12.75">
      <c r="A16" s="36" t="s">
        <v>48</v>
      </c>
      <c r="B16" s="35"/>
      <c r="C16" s="35"/>
    </row>
    <row r="17" spans="1:3" ht="12.75">
      <c r="A17" s="35" t="s">
        <v>115</v>
      </c>
      <c r="B17" s="35"/>
      <c r="C17" s="35"/>
    </row>
    <row r="18" spans="1:3" ht="12.75">
      <c r="A18" s="35"/>
      <c r="B18" s="35"/>
      <c r="C18" s="35"/>
    </row>
    <row r="19" spans="1:3" ht="12.75">
      <c r="A19" s="34" t="s">
        <v>49</v>
      </c>
      <c r="B19" s="35"/>
      <c r="C19" s="35"/>
    </row>
    <row r="20" spans="1:3" ht="12.75">
      <c r="A20" s="35" t="s">
        <v>50</v>
      </c>
      <c r="B20" s="35"/>
      <c r="C20" s="35"/>
    </row>
    <row r="21" spans="1:3" ht="12.75">
      <c r="A21" s="36" t="s">
        <v>51</v>
      </c>
      <c r="B21" s="35"/>
      <c r="C21" s="35"/>
    </row>
    <row r="22" spans="1:3" ht="12.75">
      <c r="A22" s="35" t="s">
        <v>52</v>
      </c>
      <c r="B22" s="35"/>
      <c r="C22" s="35"/>
    </row>
    <row r="23" spans="1:3" ht="12.75">
      <c r="A23" s="35" t="s">
        <v>177</v>
      </c>
      <c r="B23" s="35"/>
      <c r="C23" s="35"/>
    </row>
    <row r="24" spans="1:3" ht="12.75">
      <c r="A24" s="35" t="s">
        <v>53</v>
      </c>
      <c r="B24" s="35"/>
      <c r="C24" s="35"/>
    </row>
    <row r="25" spans="1:3" ht="12.75">
      <c r="A25" s="35"/>
      <c r="B25" s="35"/>
      <c r="C25" s="35"/>
    </row>
    <row r="26" spans="1:3" ht="12.75">
      <c r="A26" s="34" t="s">
        <v>54</v>
      </c>
      <c r="B26" s="35"/>
      <c r="C26" s="35"/>
    </row>
    <row r="27" spans="1:3" ht="12.75">
      <c r="A27" s="35" t="s">
        <v>176</v>
      </c>
      <c r="B27" s="35"/>
      <c r="C27" s="35"/>
    </row>
    <row r="28" spans="1:3" ht="12.75">
      <c r="A28" s="35" t="s">
        <v>174</v>
      </c>
      <c r="B28" s="35"/>
      <c r="C28" s="35"/>
    </row>
    <row r="29" spans="1:3" ht="12.75">
      <c r="A29" s="35" t="s">
        <v>175</v>
      </c>
      <c r="B29" s="35"/>
      <c r="C29" s="35"/>
    </row>
    <row r="30" spans="1:3" ht="12.75">
      <c r="A30" s="34" t="s">
        <v>55</v>
      </c>
      <c r="B30" s="35"/>
      <c r="C30" s="35"/>
    </row>
    <row r="31" spans="1:3" ht="12.75">
      <c r="A31" s="35" t="s">
        <v>56</v>
      </c>
      <c r="B31" s="35"/>
      <c r="C31" s="35"/>
    </row>
    <row r="32" spans="1:3" ht="12.75">
      <c r="A32" s="35" t="s">
        <v>57</v>
      </c>
      <c r="B32" s="35"/>
      <c r="C32" s="35"/>
    </row>
    <row r="33" spans="1:3" ht="12.75">
      <c r="A33" s="36" t="s">
        <v>58</v>
      </c>
      <c r="B33" s="35"/>
      <c r="C33" s="35"/>
    </row>
    <row r="34" spans="1:3" ht="12.75">
      <c r="A34" s="35"/>
      <c r="B34" s="35"/>
      <c r="C34" s="35"/>
    </row>
    <row r="35" spans="1:3" ht="12.75">
      <c r="A35" s="35" t="s">
        <v>59</v>
      </c>
      <c r="B35" s="35"/>
      <c r="C35" s="35"/>
    </row>
    <row r="36" spans="1:3" ht="12.75">
      <c r="A36" s="34" t="s">
        <v>60</v>
      </c>
      <c r="B36" s="35"/>
      <c r="C36" s="35"/>
    </row>
    <row r="37" spans="1:3" ht="12.75">
      <c r="A37" s="35" t="s">
        <v>116</v>
      </c>
      <c r="B37" s="35"/>
      <c r="C37" s="35"/>
    </row>
    <row r="38" spans="1:3" ht="12.75">
      <c r="A38" s="35"/>
      <c r="B38" s="35"/>
      <c r="C38" s="35"/>
    </row>
    <row r="39" spans="1:3" ht="12.75">
      <c r="A39" s="35" t="s">
        <v>61</v>
      </c>
      <c r="B39" s="35"/>
      <c r="C39" s="35"/>
    </row>
    <row r="40" spans="1:3" ht="12.75">
      <c r="A40" s="35"/>
      <c r="B40" s="35"/>
      <c r="C40" s="35"/>
    </row>
    <row r="41" spans="1:3" ht="12.75">
      <c r="A41" s="35" t="s">
        <v>62</v>
      </c>
      <c r="B41" s="35"/>
      <c r="C41" s="35"/>
    </row>
    <row r="42" spans="1:3" ht="12.75">
      <c r="A42" s="35" t="s">
        <v>63</v>
      </c>
      <c r="B42" s="35"/>
      <c r="C42" s="35"/>
    </row>
    <row r="43" spans="1:3" ht="12.75">
      <c r="A43" s="37" t="s">
        <v>64</v>
      </c>
      <c r="B43" s="38"/>
      <c r="C43" s="35"/>
    </row>
    <row r="44" spans="1:3" ht="12.75">
      <c r="A44" s="35" t="s">
        <v>65</v>
      </c>
      <c r="B44" s="35"/>
      <c r="C44" s="35"/>
    </row>
    <row r="45" spans="1:3" ht="12.75">
      <c r="A45" s="35" t="s">
        <v>66</v>
      </c>
      <c r="B45" s="35"/>
      <c r="C45" s="35"/>
    </row>
    <row r="46" spans="1:3" ht="12.75">
      <c r="A46" s="35" t="s">
        <v>67</v>
      </c>
      <c r="B46" s="35"/>
      <c r="C46" s="35"/>
    </row>
    <row r="47" spans="1:3" ht="12.75">
      <c r="A47" s="35" t="s">
        <v>68</v>
      </c>
      <c r="B47" s="35"/>
      <c r="C47" s="35"/>
    </row>
    <row r="48" spans="1:3" ht="12.75">
      <c r="A48" s="35" t="s">
        <v>117</v>
      </c>
      <c r="B48" s="35"/>
      <c r="C48" s="35"/>
    </row>
    <row r="49" ht="12.75">
      <c r="A49" s="37" t="s">
        <v>109</v>
      </c>
    </row>
    <row r="50" ht="12.75">
      <c r="A50" s="37" t="s">
        <v>118</v>
      </c>
    </row>
    <row r="51" ht="12.75">
      <c r="A51" s="45" t="s">
        <v>110</v>
      </c>
    </row>
    <row r="52" ht="12.75">
      <c r="A52" s="37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2019-07-02T17:44:31Z</dcterms:modified>
  <cp:category/>
  <cp:version/>
  <cp:contentType/>
  <cp:contentStatus/>
</cp:coreProperties>
</file>