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40" activeTab="1"/>
  </bookViews>
  <sheets>
    <sheet name="DAMAN" sheetId="1" r:id="rId1"/>
    <sheet name="EX-DAMAN DEPOT" sheetId="2" r:id="rId2"/>
    <sheet name="VAPI RSC" sheetId="3" r:id="rId3"/>
    <sheet name="SILVASSA" sheetId="4" r:id="rId4"/>
    <sheet name="BOISAR" sheetId="5" r:id="rId5"/>
    <sheet name="SOLAN" sheetId="6" r:id="rId6"/>
    <sheet name="NASHIK RSC" sheetId="7" r:id="rId7"/>
    <sheet name="EX-VASAI DEPOT" sheetId="8" r:id="rId8"/>
    <sheet name="T&amp;C" sheetId="9" r:id="rId9"/>
  </sheets>
  <definedNames>
    <definedName name="_xlnm.Print_Area" localSheetId="4">'BOISAR'!$A$1:$M$68</definedName>
    <definedName name="_xlnm.Print_Area" localSheetId="0">'DAMAN'!$A$1:$M$68</definedName>
    <definedName name="_xlnm.Print_Area" localSheetId="6">'NASHIK RSC'!$A$1:$H$90</definedName>
    <definedName name="_xlnm.Print_Area" localSheetId="3">'SILVASSA'!$A$1:$L$66</definedName>
    <definedName name="_xlnm.Print_Area" localSheetId="5">'SOLAN'!$A$1:$M$70</definedName>
  </definedNames>
  <calcPr fullCalcOnLoad="1"/>
</workbook>
</file>

<file path=xl/sharedStrings.xml><?xml version="1.0" encoding="utf-8"?>
<sst xmlns="http://schemas.openxmlformats.org/spreadsheetml/2006/main" count="1256" uniqueCount="188">
  <si>
    <t>BASIC</t>
  </si>
  <si>
    <t>TOTAL</t>
  </si>
  <si>
    <t>UTILITY</t>
  </si>
  <si>
    <t>XEHD</t>
  </si>
  <si>
    <t>XMHD</t>
  </si>
  <si>
    <t>IM</t>
  </si>
  <si>
    <t>RAFFIA</t>
  </si>
  <si>
    <t>MFI</t>
  </si>
  <si>
    <t>012DB54</t>
  </si>
  <si>
    <t>GPBM</t>
  </si>
  <si>
    <t>HM</t>
  </si>
  <si>
    <t>080M60</t>
  </si>
  <si>
    <t>042R35A</t>
  </si>
  <si>
    <t>DXB</t>
  </si>
  <si>
    <t>GRADE</t>
  </si>
  <si>
    <t>(-) C D</t>
  </si>
  <si>
    <t xml:space="preserve"> + FREIGHT</t>
  </si>
  <si>
    <t>1030RG</t>
  </si>
  <si>
    <t>TQ</t>
  </si>
  <si>
    <t>1100FS</t>
  </si>
  <si>
    <t>1060MG</t>
  </si>
  <si>
    <t>1030MG</t>
  </si>
  <si>
    <t>H D P E</t>
  </si>
  <si>
    <t>010E52</t>
  </si>
  <si>
    <t>INJ.M.</t>
  </si>
  <si>
    <t>LLDPE</t>
  </si>
  <si>
    <t>PP</t>
  </si>
  <si>
    <t>NA</t>
  </si>
  <si>
    <t>DXF</t>
  </si>
  <si>
    <t>XRLL</t>
  </si>
  <si>
    <t>FILM</t>
  </si>
  <si>
    <t>XMLL</t>
  </si>
  <si>
    <t>XFLL</t>
  </si>
  <si>
    <t>PIPE</t>
  </si>
  <si>
    <t>004DP44 ( PE80 )</t>
  </si>
  <si>
    <t>065E24A</t>
  </si>
  <si>
    <t>EC</t>
  </si>
  <si>
    <t>A) Zonal General Trade Price (ZGTP)</t>
  </si>
  <si>
    <t xml:space="preserve">    a)   Gradewise Zonal GTP Ex-Works and Ex-Stockist Price of PP /PE are enclosed in Annexure-I</t>
  </si>
  <si>
    <t xml:space="preserve">    b)  Ex Stockist Prices include Excise Duty and Education Cess</t>
  </si>
  <si>
    <t xml:space="preserve">    c) ZGTP of non prime grades will be lower by Rs 796/MT for Ex Works Sales &amp; Ex Stockist Sales than the</t>
  </si>
  <si>
    <t xml:space="preserve">         respective prime grades</t>
  </si>
  <si>
    <t xml:space="preserve">    d) ZGTP of PP Utility grades for Ex Works Sales enclosed in Annexure-I</t>
  </si>
  <si>
    <t>I) Cash Discounts(CD) &amp; Early Payment Incentive( EPI)</t>
  </si>
  <si>
    <t xml:space="preserve">    b. All Ex Stock Sales will be cash only sales. No CD and Credit will be available on the Ex CS Sales</t>
  </si>
  <si>
    <t xml:space="preserve">    c. CD shall be applicable on Prime and Non Prime grades only</t>
  </si>
  <si>
    <t xml:space="preserve">    d. 14 Days Interest Free Credit (IFC) shall be applicable to Customers buying on Ex-Works Sales Only, on Credit in lieu of CD</t>
  </si>
  <si>
    <t xml:space="preserve">        and the same shall not be applicable on Ex-Stock Sales</t>
  </si>
  <si>
    <t xml:space="preserve">        is received before the IFC period.</t>
  </si>
  <si>
    <t>II) Monthly Upliftment Incentive (MUI)</t>
  </si>
  <si>
    <t xml:space="preserve">    a) MUI will be offered to customers for buying quantity of material as per monthly upliftment slabs.</t>
  </si>
  <si>
    <t xml:space="preserve">        MUI will be issued through credit notes in the subsequent month</t>
  </si>
  <si>
    <t xml:space="preserve">    b) Ex works quantities and Ex Stockist Sales can be clubbed together for applicability of MUI for the month</t>
  </si>
  <si>
    <t xml:space="preserve">    d) MUI will be applicable on Prime &amp; Non Prime Grades only</t>
  </si>
  <si>
    <t>III) Trade Discount (TD)</t>
  </si>
  <si>
    <t>C) Utility grades (UG)/ Plant Waste (PW)/ Sweep Grades (SG)</t>
  </si>
  <si>
    <t xml:space="preserve">    a) PP/PE -UG/PW &amp; SG would be sold on EX-WORKS and CASH TERMS only</t>
  </si>
  <si>
    <t xml:space="preserve">    b) MUI shall not be applicable either on UG/PW &amp; SG off take quantity or on Clubbing of UG/PW &amp;SG</t>
  </si>
  <si>
    <t xml:space="preserve">       off take quantity with any other grade.</t>
  </si>
  <si>
    <t xml:space="preserve">D) Delivery Charges Ex Panipat shall be billed as per actuals (Annexure - II) in addition to ZGTP. </t>
  </si>
  <si>
    <t xml:space="preserve">     Unloading and Varai Charges to be borne by the Customer.</t>
  </si>
  <si>
    <t xml:space="preserve">F) Freight, Loading and Varai Charges  on Ex Stockist Sales to be borne by the customers themselves:  </t>
  </si>
  <si>
    <t>G) Any local levies applicable on goods will be extra.</t>
  </si>
  <si>
    <t>H) Excise Duty, Cess, CST, VAT will be charged extra as applicable at the prevailing rates.</t>
  </si>
  <si>
    <t>I) Applicable, CST rate is 0.50%.</t>
  </si>
  <si>
    <t>J) Packaging :Prices are inclusive of standard packaging in 25 Kg bags</t>
  </si>
  <si>
    <t>K) Cut and torn bags</t>
  </si>
  <si>
    <t>ZGTP of cut and torn bags would be lower by Rs 800/MT than the corresponding ZGTP</t>
  </si>
  <si>
    <t>Material will be sold on actual weight basis.</t>
  </si>
  <si>
    <t>BASIC LANDED</t>
  </si>
  <si>
    <t>003DB52</t>
  </si>
  <si>
    <t>MBM</t>
  </si>
  <si>
    <t>500M24A</t>
  </si>
  <si>
    <t>LL -IM</t>
  </si>
  <si>
    <t>ROTO M</t>
  </si>
  <si>
    <t>Please Refer Terms &amp; Conditions</t>
  </si>
  <si>
    <t xml:space="preserve">                    LLDPE</t>
  </si>
  <si>
    <t xml:space="preserve">                                 PP</t>
  </si>
  <si>
    <t xml:space="preserve">                        H D P E</t>
  </si>
  <si>
    <t>2120MC</t>
  </si>
  <si>
    <t>010F18S/010F18A</t>
  </si>
  <si>
    <t>3030MG</t>
  </si>
  <si>
    <t>DEL CREDERE ASSOCIATE (DCA) CUM CONSIGNMENT STOCKIEST (CS) OF INDIAN OIL CORPORATION LIMITED FOR PE/PP</t>
  </si>
  <si>
    <t xml:space="preserve">B-11, WADALA UDYOG BHAVAN, </t>
  </si>
  <si>
    <t>WADALA, MUMBAI – 400 031 (INDIA)</t>
  </si>
  <si>
    <t>Tel: 022-40572999 (20 Lines) Fax: 022-40572900</t>
  </si>
  <si>
    <t>Email: boranagroup@gmail.com website: www.boranaplastic.net</t>
  </si>
  <si>
    <r>
      <t>BORANA PLASTIC LIMITED</t>
    </r>
    <r>
      <rPr>
        <sz val="18"/>
        <color indexed="8"/>
        <rFont val="Trebuchet MS"/>
        <family val="2"/>
      </rPr>
      <t xml:space="preserve"> </t>
    </r>
  </si>
  <si>
    <t>DCA CUM CS  OF INDIAN OIL CORPORATION LIMITED FOR PE/PP</t>
  </si>
  <si>
    <t>180M50</t>
  </si>
  <si>
    <t>5080MG</t>
  </si>
  <si>
    <t>010DP45 (PE 63)</t>
  </si>
  <si>
    <t xml:space="preserve">        Please Refer Terms &amp; Conditions </t>
  </si>
  <si>
    <t>002DP48P100</t>
  </si>
  <si>
    <t>2020EC</t>
  </si>
  <si>
    <t>BM/EXT</t>
  </si>
  <si>
    <t>2120MC-NP</t>
  </si>
  <si>
    <t>HOMO FIBRE</t>
  </si>
  <si>
    <t>1110MG/1200MG</t>
  </si>
  <si>
    <t>1350YG/1250YG</t>
  </si>
  <si>
    <t>38/25</t>
  </si>
  <si>
    <t>11/*20</t>
  </si>
  <si>
    <t>1110MA/1110MAS</t>
  </si>
  <si>
    <t>5080MG-NP</t>
  </si>
  <si>
    <t>PP CP</t>
  </si>
  <si>
    <t>3120MA</t>
  </si>
  <si>
    <t>012E50</t>
  </si>
  <si>
    <t>Raffia</t>
  </si>
  <si>
    <t>080M60U</t>
  </si>
  <si>
    <t>Would be charged from the date of invoice</t>
  </si>
  <si>
    <t>Sales from Depot: interest would be charged @24% p.a. from the date of Invoice</t>
  </si>
  <si>
    <t>010DP45U</t>
  </si>
  <si>
    <t>002DF50</t>
  </si>
  <si>
    <t xml:space="preserve">003DF49 </t>
  </si>
  <si>
    <t>003DF49</t>
  </si>
  <si>
    <t xml:space="preserve">    f. EPI will be applicable on Ex Works / Ex RSC Credit Sales only.</t>
  </si>
  <si>
    <t>E) Charges for Delievry Assistance (w.e.f. 01.04.2013) for Ex Panipat sales are enclosed in Annexure - II.</t>
  </si>
  <si>
    <t xml:space="preserve">L) against Cash Term sale : interest on late payment would be charged @24% p.a. upto 14 days and after 14 days interest @28% p.a. </t>
  </si>
  <si>
    <t>Against 14 days credit Term Sale : interest on late payment after due date would be charged at 28% p.a. from the due date</t>
  </si>
  <si>
    <t xml:space="preserve">M) LBT charges for Ex Vasai Sale.1.3% for Vasai customer &amp; out of Vasai Customer 0.13% </t>
  </si>
  <si>
    <t>020F18A</t>
  </si>
  <si>
    <t>Monthly Upliftment Incentive (MUI) for PP</t>
  </si>
  <si>
    <t>&gt;=15   &lt;  48</t>
  </si>
  <si>
    <t>&gt;=48   &lt; 128</t>
  </si>
  <si>
    <t>&gt;=128 &lt; 176</t>
  </si>
  <si>
    <t>&gt;=176 &lt; 352</t>
  </si>
  <si>
    <t>&gt;=352 &lt; 528</t>
  </si>
  <si>
    <t>&gt;=528 &lt; 720</t>
  </si>
  <si>
    <t>&gt;=720</t>
  </si>
  <si>
    <t>Monthly Upliftment Incentive (MUI) for PE</t>
  </si>
  <si>
    <t>&gt;=9   &lt;  27</t>
  </si>
  <si>
    <t>&gt;=27   &lt; 72</t>
  </si>
  <si>
    <t>&gt;=72 &lt;  99</t>
  </si>
  <si>
    <t>&gt;=99 &lt; 198</t>
  </si>
  <si>
    <t>&gt;=198 &lt; 297</t>
  </si>
  <si>
    <t>&gt;=297 &lt; 405</t>
  </si>
  <si>
    <t xml:space="preserve">&gt;=405 </t>
  </si>
  <si>
    <t>(-) C.D</t>
  </si>
  <si>
    <t>1110MG/1110MGS/1200MG</t>
  </si>
  <si>
    <t>4080 MH / 4100MH</t>
  </si>
  <si>
    <t>1350YG/1250YG/1200YG</t>
  </si>
  <si>
    <t>LOCATIONAL DISCOUNT /MT ON PRE EXCISE BASIS</t>
  </si>
  <si>
    <t>Amravati</t>
  </si>
  <si>
    <t>Aurangabad</t>
  </si>
  <si>
    <t>Jalna</t>
  </si>
  <si>
    <t>Kolhapur</t>
  </si>
  <si>
    <t>Latur</t>
  </si>
  <si>
    <t>Mumbai City</t>
  </si>
  <si>
    <t>Nagpur</t>
  </si>
  <si>
    <t>Pune</t>
  </si>
  <si>
    <t>Sindhudurg</t>
  </si>
  <si>
    <t>Thane</t>
  </si>
  <si>
    <t>ALL PRICES ARE EX- WEARHOUSE PRICE</t>
  </si>
  <si>
    <t>4080 MH/4100 MH</t>
  </si>
  <si>
    <t xml:space="preserve"> </t>
  </si>
  <si>
    <t>PP HP</t>
  </si>
  <si>
    <t>RCP</t>
  </si>
  <si>
    <t xml:space="preserve">    a. CD on Ex-Works sales will be Rs 1100/- per MT on pre-Excise basis for Cash Customers</t>
  </si>
  <si>
    <t xml:space="preserve">    e. An Early Payment Incentive (EPI) of Rs 78.6/ MT/Day will be applicable for Credit customers if payment</t>
  </si>
  <si>
    <t>4080MA</t>
  </si>
  <si>
    <t>PP ICP</t>
  </si>
  <si>
    <t>3400MN</t>
  </si>
  <si>
    <t>3650MN</t>
  </si>
  <si>
    <t>3550MN</t>
  </si>
  <si>
    <t>1030TC</t>
  </si>
  <si>
    <t>1030FG</t>
  </si>
  <si>
    <t>BOPP</t>
  </si>
  <si>
    <t>GST 18%</t>
  </si>
  <si>
    <t xml:space="preserve"> + 18% GST</t>
  </si>
  <si>
    <t>030F18A</t>
  </si>
  <si>
    <t>010L22S</t>
  </si>
  <si>
    <t>1350EG</t>
  </si>
  <si>
    <t>020M52</t>
  </si>
  <si>
    <t>DRIP PIPE</t>
  </si>
  <si>
    <t xml:space="preserve">    b) No TD will be applicable on Ex Stockist Prices on Prime &amp; Non-Prime grades of HDPE 010E52</t>
  </si>
  <si>
    <t xml:space="preserve">    c) TD of Rs. 2500/- per MT will be applicable on Prime &amp; Non-Prime grade fo 010DP45U on Pre GST basis. </t>
  </si>
  <si>
    <t xml:space="preserve">    a) TD of Rs.2000/- per MT will be applicable on Prime&amp;Non-Prime grades of 003DP47,004DP44 &amp; 002DP48 on post sale basis ( &lt;20 MT -1950/MT )</t>
  </si>
  <si>
    <t xml:space="preserve">    c) PE &amp; PP grades would not be allowed to be combined for the purpose of MUI applicability</t>
  </si>
  <si>
    <t>.</t>
  </si>
  <si>
    <t>PRICE LIST INDIAN OIL CORPORATION LTD. EX. PANIPAT WORKS - DAMAN W.E.F.01-09-2019</t>
  </si>
  <si>
    <t>PRICE LIST INDIAN OIL CORPORATION LTD. DOPW DAMAN DEPOT  W.E.F 01-09-2019</t>
  </si>
  <si>
    <t>PRICE LIST INDIAN OIL CORPORATION LTD. RSC VAPI DEPOT  W.E.F.01-09-2019</t>
  </si>
  <si>
    <t>PRICE LIST INDIAN OIL CORPORATION LTD. EX. PANIPAT WORKS - SILVASSA W.E.F. 01-09-2019</t>
  </si>
  <si>
    <t>PRICE LIST INDIAN OIL CORPORATION LTD. EX. PANIPAT WORKS - BOISAR W.E.F.01-09-2019</t>
  </si>
  <si>
    <t>PRICE LIST INDIAN OIL CORPORATION LTD. EX. PANIPAT WO0RKS - SOLAN   W.E.F.01-09-2019</t>
  </si>
  <si>
    <t>PRICE LIST INDIAN OIL CORPORATION LTD. RSC NASIK DEPOT  W.E.F.01-09-2019</t>
  </si>
  <si>
    <t>PRICE LIST INDIAN OIL CORPORATION LTD. EX. CS VASAI DEPOT  W.E.F 01-09-2019</t>
  </si>
  <si>
    <t>Terms &amp; Conditons 01-09-2019</t>
  </si>
</sst>
</file>

<file path=xl/styles.xml><?xml version="1.0" encoding="utf-8"?>
<styleSheet xmlns="http://schemas.openxmlformats.org/spreadsheetml/2006/main">
  <numFmts count="3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Rs.&quot;#,##0_);\(&quot;Rs.&quot;#,##0\)"/>
    <numFmt numFmtId="183" formatCode="&quot;Rs.&quot;#,##0_);[Red]\(&quot;Rs.&quot;#,##0\)"/>
    <numFmt numFmtId="184" formatCode="&quot;Rs.&quot;#,##0.00_);\(&quot;Rs.&quot;#,##0.00\)"/>
    <numFmt numFmtId="185" formatCode="&quot;Rs.&quot;#,##0.00_);[Red]\(&quot;Rs.&quot;#,##0.00\)"/>
    <numFmt numFmtId="186" formatCode="_(&quot;Rs.&quot;* #,##0_);_(&quot;Rs.&quot;* \(#,##0\);_(&quot;Rs.&quot;* &quot;-&quot;_);_(@_)"/>
    <numFmt numFmtId="187" formatCode="_(&quot;Rs.&quot;* #,##0.00_);_(&quot;Rs.&quot;* \(#,##0.00\);_(&quot;Rs.&quot;* &quot;-&quot;??_);_(@_)"/>
    <numFmt numFmtId="188" formatCode="0.0"/>
    <numFmt numFmtId="189" formatCode="dd/mm/yyyy;@"/>
    <numFmt numFmtId="190" formatCode="0.00;[Red]0.00"/>
    <numFmt numFmtId="191" formatCode="0;[Red]0"/>
    <numFmt numFmtId="192" formatCode="0.000"/>
    <numFmt numFmtId="193" formatCode="[$-409]d\-mmm\-yy;@"/>
  </numFmts>
  <fonts count="4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Comic Sans MS"/>
      <family val="4"/>
    </font>
    <font>
      <b/>
      <sz val="10"/>
      <color indexed="12"/>
      <name val="Comic Sans MS"/>
      <family val="4"/>
    </font>
    <font>
      <b/>
      <sz val="10"/>
      <name val="Comic Sans MS"/>
      <family val="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rebuchet MS"/>
      <family val="2"/>
    </font>
    <font>
      <b/>
      <u val="single"/>
      <sz val="16"/>
      <color indexed="10"/>
      <name val="Verdana"/>
      <family val="2"/>
    </font>
    <font>
      <b/>
      <u val="single"/>
      <sz val="11"/>
      <color indexed="8"/>
      <name val="Trebuchet MS"/>
      <family val="2"/>
    </font>
    <font>
      <sz val="12"/>
      <color indexed="8"/>
      <name val="Verdana"/>
      <family val="2"/>
    </font>
    <font>
      <b/>
      <u val="single"/>
      <sz val="18"/>
      <color indexed="10"/>
      <name val="Verdana"/>
      <family val="2"/>
    </font>
    <font>
      <sz val="18"/>
      <color indexed="8"/>
      <name val="Trebuchet MS"/>
      <family val="2"/>
    </font>
    <font>
      <b/>
      <sz val="8"/>
      <name val="Arial"/>
      <family val="2"/>
    </font>
    <font>
      <sz val="10"/>
      <color indexed="8"/>
      <name val="Trebuchet MS"/>
      <family val="2"/>
    </font>
    <font>
      <sz val="10"/>
      <color indexed="8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Comic Sans MS"/>
      <family val="4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190" fontId="0" fillId="0" borderId="10" xfId="0" applyNumberFormat="1" applyBorder="1" applyAlignment="1">
      <alignment/>
    </xf>
    <xf numFmtId="190" fontId="0" fillId="0" borderId="0" xfId="0" applyNumberFormat="1" applyAlignment="1">
      <alignment/>
    </xf>
    <xf numFmtId="190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30" fillId="0" borderId="20" xfId="0" applyFont="1" applyFill="1" applyBorder="1" applyAlignment="1">
      <alignment horizontal="left" vertical="center"/>
    </xf>
    <xf numFmtId="0" fontId="30" fillId="0" borderId="21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0" fillId="0" borderId="23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 quotePrefix="1">
      <alignment/>
    </xf>
    <xf numFmtId="0" fontId="21" fillId="0" borderId="10" xfId="0" applyFont="1" applyFill="1" applyBorder="1" applyAlignment="1">
      <alignment/>
    </xf>
    <xf numFmtId="0" fontId="21" fillId="24" borderId="10" xfId="0" applyFont="1" applyFill="1" applyBorder="1" applyAlignment="1">
      <alignment/>
    </xf>
    <xf numFmtId="190" fontId="0" fillId="0" borderId="10" xfId="0" applyNumberFormat="1" applyFont="1" applyBorder="1" applyAlignment="1">
      <alignment/>
    </xf>
    <xf numFmtId="190" fontId="0" fillId="0" borderId="14" xfId="0" applyNumberFormat="1" applyFont="1" applyBorder="1" applyAlignment="1">
      <alignment/>
    </xf>
    <xf numFmtId="190" fontId="0" fillId="0" borderId="13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 indent="1"/>
    </xf>
    <xf numFmtId="190" fontId="0" fillId="0" borderId="17" xfId="0" applyNumberFormat="1" applyFont="1" applyBorder="1" applyAlignment="1">
      <alignment/>
    </xf>
    <xf numFmtId="0" fontId="21" fillId="0" borderId="24" xfId="0" applyFont="1" applyFill="1" applyBorder="1" applyAlignment="1">
      <alignment/>
    </xf>
    <xf numFmtId="190" fontId="0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6" xfId="0" applyFont="1" applyFill="1" applyBorder="1" applyAlignment="1">
      <alignment/>
    </xf>
    <xf numFmtId="0" fontId="39" fillId="0" borderId="2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0" fontId="0" fillId="0" borderId="0" xfId="0" applyNumberFormat="1" applyFont="1" applyBorder="1" applyAlignment="1">
      <alignment/>
    </xf>
    <xf numFmtId="0" fontId="35" fillId="0" borderId="28" xfId="0" applyFont="1" applyBorder="1" applyAlignment="1">
      <alignment/>
    </xf>
    <xf numFmtId="0" fontId="26" fillId="0" borderId="12" xfId="0" applyFont="1" applyFill="1" applyBorder="1" applyAlignment="1">
      <alignment/>
    </xf>
    <xf numFmtId="0" fontId="24" fillId="0" borderId="14" xfId="0" applyFont="1" applyBorder="1" applyAlignment="1">
      <alignment/>
    </xf>
    <xf numFmtId="0" fontId="21" fillId="0" borderId="14" xfId="0" applyFont="1" applyBorder="1" applyAlignment="1">
      <alignment/>
    </xf>
    <xf numFmtId="0" fontId="44" fillId="0" borderId="0" xfId="0" applyFont="1" applyFill="1" applyBorder="1" applyAlignment="1">
      <alignment horizontal="left" vertical="center"/>
    </xf>
    <xf numFmtId="49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19" xfId="0" applyFont="1" applyFill="1" applyBorder="1" applyAlignment="1">
      <alignment/>
    </xf>
    <xf numFmtId="0" fontId="26" fillId="0" borderId="15" xfId="0" applyFont="1" applyBorder="1" applyAlignment="1">
      <alignment horizontal="center"/>
    </xf>
    <xf numFmtId="190" fontId="0" fillId="0" borderId="30" xfId="0" applyNumberFormat="1" applyFont="1" applyBorder="1" applyAlignment="1">
      <alignment/>
    </xf>
    <xf numFmtId="0" fontId="26" fillId="0" borderId="27" xfId="0" applyFont="1" applyBorder="1" applyAlignment="1">
      <alignment horizontal="center"/>
    </xf>
    <xf numFmtId="190" fontId="0" fillId="0" borderId="14" xfId="0" applyNumberFormat="1" applyBorder="1" applyAlignment="1">
      <alignment/>
    </xf>
    <xf numFmtId="0" fontId="24" fillId="0" borderId="29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30" fillId="0" borderId="31" xfId="0" applyFont="1" applyFill="1" applyBorder="1" applyAlignment="1">
      <alignment horizontal="left" vertical="center"/>
    </xf>
    <xf numFmtId="0" fontId="30" fillId="0" borderId="32" xfId="0" applyFont="1" applyFill="1" applyBorder="1" applyAlignment="1">
      <alignment horizontal="left" vertical="center"/>
    </xf>
    <xf numFmtId="0" fontId="24" fillId="0" borderId="25" xfId="0" applyFont="1" applyBorder="1" applyAlignment="1">
      <alignment horizontal="center"/>
    </xf>
    <xf numFmtId="0" fontId="0" fillId="0" borderId="33" xfId="0" applyFont="1" applyBorder="1" applyAlignment="1">
      <alignment/>
    </xf>
    <xf numFmtId="190" fontId="0" fillId="25" borderId="17" xfId="0" applyNumberFormat="1" applyFont="1" applyFill="1" applyBorder="1" applyAlignment="1">
      <alignment/>
    </xf>
    <xf numFmtId="190" fontId="0" fillId="25" borderId="10" xfId="0" applyNumberFormat="1" applyFont="1" applyFill="1" applyBorder="1" applyAlignment="1">
      <alignment/>
    </xf>
    <xf numFmtId="190" fontId="0" fillId="25" borderId="13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26" fillId="0" borderId="0" xfId="0" applyFont="1" applyBorder="1" applyAlignment="1">
      <alignment horizontal="right"/>
    </xf>
    <xf numFmtId="2" fontId="0" fillId="0" borderId="17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49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190" fontId="45" fillId="0" borderId="10" xfId="0" applyNumberFormat="1" applyFont="1" applyBorder="1" applyAlignment="1">
      <alignment/>
    </xf>
    <xf numFmtId="190" fontId="45" fillId="0" borderId="14" xfId="0" applyNumberFormat="1" applyFont="1" applyBorder="1" applyAlignment="1">
      <alignment/>
    </xf>
    <xf numFmtId="0" fontId="45" fillId="0" borderId="0" xfId="0" applyFont="1" applyAlignment="1">
      <alignment/>
    </xf>
    <xf numFmtId="190" fontId="0" fillId="0" borderId="17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6" xfId="0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90" fontId="0" fillId="0" borderId="17" xfId="0" applyNumberFormat="1" applyFill="1" applyBorder="1" applyAlignment="1">
      <alignment/>
    </xf>
    <xf numFmtId="190" fontId="0" fillId="0" borderId="3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0" fontId="26" fillId="0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0" fontId="26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26" fillId="0" borderId="0" xfId="0" applyFont="1" applyFill="1" applyAlignment="1">
      <alignment/>
    </xf>
    <xf numFmtId="190" fontId="0" fillId="0" borderId="14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190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190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90" fontId="0" fillId="0" borderId="0" xfId="0" applyNumberFormat="1" applyFill="1" applyAlignment="1">
      <alignment/>
    </xf>
    <xf numFmtId="0" fontId="24" fillId="0" borderId="29" xfId="0" applyFont="1" applyFill="1" applyBorder="1" applyAlignment="1">
      <alignment horizontal="center"/>
    </xf>
    <xf numFmtId="0" fontId="24" fillId="0" borderId="29" xfId="0" applyFont="1" applyFill="1" applyBorder="1" applyAlignment="1">
      <alignment/>
    </xf>
    <xf numFmtId="0" fontId="26" fillId="0" borderId="18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right"/>
    </xf>
    <xf numFmtId="0" fontId="26" fillId="0" borderId="16" xfId="0" applyFont="1" applyFill="1" applyBorder="1" applyAlignment="1">
      <alignment/>
    </xf>
    <xf numFmtId="190" fontId="0" fillId="0" borderId="17" xfId="0" applyNumberFormat="1" applyFill="1" applyBorder="1" applyAlignment="1">
      <alignment horizontal="center"/>
    </xf>
    <xf numFmtId="190" fontId="0" fillId="0" borderId="30" xfId="0" applyNumberFormat="1" applyFill="1" applyBorder="1" applyAlignment="1">
      <alignment horizontal="center"/>
    </xf>
    <xf numFmtId="0" fontId="30" fillId="0" borderId="3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0" fontId="30" fillId="0" borderId="36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30" fillId="0" borderId="3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24" fillId="0" borderId="15" xfId="0" applyFont="1" applyFill="1" applyBorder="1" applyAlignment="1">
      <alignment/>
    </xf>
    <xf numFmtId="0" fontId="26" fillId="0" borderId="16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0" fontId="26" fillId="0" borderId="11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90" fontId="0" fillId="0" borderId="38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35" fillId="0" borderId="28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24" fillId="0" borderId="41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43" xfId="0" applyFill="1" applyBorder="1" applyAlignment="1">
      <alignment/>
    </xf>
    <xf numFmtId="49" fontId="0" fillId="0" borderId="17" xfId="0" applyNumberFormat="1" applyFont="1" applyFill="1" applyBorder="1" applyAlignment="1">
      <alignment horizontal="left"/>
    </xf>
    <xf numFmtId="190" fontId="0" fillId="0" borderId="17" xfId="0" applyNumberForma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190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190" fontId="0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4" fillId="0" borderId="27" xfId="0" applyFont="1" applyFill="1" applyBorder="1" applyAlignment="1">
      <alignment horizontal="center"/>
    </xf>
    <xf numFmtId="0" fontId="26" fillId="0" borderId="44" xfId="0" applyFont="1" applyFill="1" applyBorder="1" applyAlignment="1">
      <alignment/>
    </xf>
    <xf numFmtId="0" fontId="26" fillId="0" borderId="45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6" fillId="0" borderId="46" xfId="0" applyFont="1" applyFill="1" applyBorder="1" applyAlignment="1">
      <alignment/>
    </xf>
    <xf numFmtId="0" fontId="26" fillId="0" borderId="4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90" fontId="0" fillId="0" borderId="0" xfId="0" applyNumberFormat="1" applyFon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6" fillId="0" borderId="27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90" fontId="0" fillId="0" borderId="29" xfId="0" applyNumberFormat="1" applyFill="1" applyBorder="1" applyAlignment="1">
      <alignment/>
    </xf>
    <xf numFmtId="190" fontId="0" fillId="0" borderId="29" xfId="0" applyNumberFormat="1" applyFill="1" applyBorder="1" applyAlignment="1">
      <alignment horizontal="center"/>
    </xf>
    <xf numFmtId="190" fontId="0" fillId="0" borderId="19" xfId="0" applyNumberFormat="1" applyFill="1" applyBorder="1" applyAlignment="1">
      <alignment horizontal="center"/>
    </xf>
    <xf numFmtId="190" fontId="0" fillId="0" borderId="0" xfId="0" applyNumberFormat="1" applyFill="1" applyAlignment="1">
      <alignment horizontal="center"/>
    </xf>
    <xf numFmtId="0" fontId="43" fillId="0" borderId="0" xfId="0" applyFont="1" applyFill="1" applyBorder="1" applyAlignment="1">
      <alignment/>
    </xf>
    <xf numFmtId="177" fontId="32" fillId="0" borderId="0" xfId="42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190" fontId="0" fillId="0" borderId="48" xfId="0" applyNumberFormat="1" applyFill="1" applyBorder="1" applyAlignment="1">
      <alignment/>
    </xf>
    <xf numFmtId="0" fontId="31" fillId="0" borderId="0" xfId="0" applyFont="1" applyFill="1" applyBorder="1" applyAlignment="1">
      <alignment vertical="top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190" fontId="0" fillId="25" borderId="14" xfId="0" applyNumberFormat="1" applyFont="1" applyFill="1" applyBorder="1" applyAlignment="1">
      <alignment/>
    </xf>
    <xf numFmtId="190" fontId="45" fillId="25" borderId="10" xfId="0" applyNumberFormat="1" applyFont="1" applyFill="1" applyBorder="1" applyAlignment="1">
      <alignment/>
    </xf>
    <xf numFmtId="190" fontId="0" fillId="25" borderId="17" xfId="0" applyNumberFormat="1" applyFill="1" applyBorder="1" applyAlignment="1">
      <alignment horizontal="right"/>
    </xf>
    <xf numFmtId="190" fontId="0" fillId="25" borderId="0" xfId="0" applyNumberFormat="1" applyFont="1" applyFill="1" applyAlignment="1">
      <alignment/>
    </xf>
    <xf numFmtId="0" fontId="36" fillId="0" borderId="0" xfId="0" applyFont="1" applyFill="1" applyBorder="1" applyAlignment="1">
      <alignment horizontal="center"/>
    </xf>
    <xf numFmtId="0" fontId="33" fillId="0" borderId="49" xfId="0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37" fillId="0" borderId="41" xfId="0" applyFont="1" applyFill="1" applyBorder="1" applyAlignment="1">
      <alignment horizontal="center"/>
    </xf>
    <xf numFmtId="0" fontId="34" fillId="0" borderId="39" xfId="0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42" fillId="0" borderId="0" xfId="0" applyFont="1" applyFill="1" applyBorder="1" applyAlignment="1">
      <alignment vertical="top" wrapText="1"/>
    </xf>
    <xf numFmtId="0" fontId="37" fillId="0" borderId="41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  <xf numFmtId="0" fontId="26" fillId="0" borderId="45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4" fillId="0" borderId="53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76" fontId="26" fillId="0" borderId="0" xfId="44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0" fontId="23" fillId="0" borderId="53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2" fillId="0" borderId="52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0" fontId="25" fillId="0" borderId="52" xfId="0" applyFont="1" applyFill="1" applyBorder="1" applyAlignment="1">
      <alignment horizontal="center"/>
    </xf>
    <xf numFmtId="0" fontId="25" fillId="0" borderId="45" xfId="0" applyFont="1" applyFill="1" applyBorder="1" applyAlignment="1">
      <alignment horizontal="center"/>
    </xf>
    <xf numFmtId="176" fontId="26" fillId="0" borderId="0" xfId="44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27" fillId="0" borderId="53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0"/>
          <a:ext cx="3381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0</xdr:row>
      <xdr:rowOff>0</xdr:rowOff>
    </xdr:from>
    <xdr:to>
      <xdr:col>1</xdr:col>
      <xdr:colOff>228600</xdr:colOff>
      <xdr:row>1</xdr:row>
      <xdr:rowOff>0</xdr:rowOff>
    </xdr:to>
    <xdr:pic>
      <xdr:nvPicPr>
        <xdr:cNvPr id="2" name="Picture 1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0"/>
          <a:ext cx="381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581025</xdr:colOff>
      <xdr:row>0</xdr:row>
      <xdr:rowOff>38100</xdr:rowOff>
    </xdr:from>
    <xdr:to>
      <xdr:col>9</xdr:col>
      <xdr:colOff>457200</xdr:colOff>
      <xdr:row>1</xdr:row>
      <xdr:rowOff>19050</xdr:rowOff>
    </xdr:to>
    <xdr:pic>
      <xdr:nvPicPr>
        <xdr:cNvPr id="3" name="Picture 5" descr="Thumbna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381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276225</xdr:rowOff>
    </xdr:to>
    <xdr:pic>
      <xdr:nvPicPr>
        <xdr:cNvPr id="3" name="Picture 1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0</xdr:rowOff>
    </xdr:from>
    <xdr:to>
      <xdr:col>7</xdr:col>
      <xdr:colOff>828675</xdr:colOff>
      <xdr:row>0</xdr:row>
      <xdr:rowOff>276225</xdr:rowOff>
    </xdr:to>
    <xdr:pic>
      <xdr:nvPicPr>
        <xdr:cNvPr id="5" name="Picture 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1</xdr:row>
      <xdr:rowOff>0</xdr:rowOff>
    </xdr:from>
    <xdr:to>
      <xdr:col>8</xdr:col>
      <xdr:colOff>0</xdr:colOff>
      <xdr:row>1</xdr:row>
      <xdr:rowOff>276225</xdr:rowOff>
    </xdr:to>
    <xdr:pic>
      <xdr:nvPicPr>
        <xdr:cNvPr id="1" name="Picture 5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714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742950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14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7</xdr:col>
      <xdr:colOff>371475</xdr:colOff>
      <xdr:row>0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0"/>
          <a:ext cx="3086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0</xdr:rowOff>
    </xdr:from>
    <xdr:to>
      <xdr:col>1</xdr:col>
      <xdr:colOff>266700</xdr:colOff>
      <xdr:row>1</xdr:row>
      <xdr:rowOff>0</xdr:rowOff>
    </xdr:to>
    <xdr:pic>
      <xdr:nvPicPr>
        <xdr:cNvPr id="2" name="Picture 1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0</xdr:row>
      <xdr:rowOff>19050</xdr:rowOff>
    </xdr:from>
    <xdr:to>
      <xdr:col>10</xdr:col>
      <xdr:colOff>733425</xdr:colOff>
      <xdr:row>1</xdr:row>
      <xdr:rowOff>0</xdr:rowOff>
    </xdr:to>
    <xdr:pic>
      <xdr:nvPicPr>
        <xdr:cNvPr id="3" name="Picture 5" descr="Thumbna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5800" y="190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5514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7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3086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9525</xdr:rowOff>
    </xdr:from>
    <xdr:to>
      <xdr:col>9</xdr:col>
      <xdr:colOff>542925</xdr:colOff>
      <xdr:row>0</xdr:row>
      <xdr:rowOff>285750</xdr:rowOff>
    </xdr:to>
    <xdr:pic>
      <xdr:nvPicPr>
        <xdr:cNvPr id="3" name="Picture 3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9525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1</xdr:col>
      <xdr:colOff>295275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539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7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52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0</xdr:row>
      <xdr:rowOff>0</xdr:rowOff>
    </xdr:from>
    <xdr:to>
      <xdr:col>9</xdr:col>
      <xdr:colOff>647700</xdr:colOff>
      <xdr:row>0</xdr:row>
      <xdr:rowOff>276225</xdr:rowOff>
    </xdr:to>
    <xdr:pic>
      <xdr:nvPicPr>
        <xdr:cNvPr id="3" name="Picture 4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0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0</xdr:row>
      <xdr:rowOff>9525</xdr:rowOff>
    </xdr:from>
    <xdr:to>
      <xdr:col>1</xdr:col>
      <xdr:colOff>200025</xdr:colOff>
      <xdr:row>1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9525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439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0</xdr:rowOff>
    </xdr:from>
    <xdr:to>
      <xdr:col>6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3448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542925</xdr:colOff>
      <xdr:row>0</xdr:row>
      <xdr:rowOff>0</xdr:rowOff>
    </xdr:to>
    <xdr:pic>
      <xdr:nvPicPr>
        <xdr:cNvPr id="3" name="Picture 3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971550</xdr:colOff>
      <xdr:row>0</xdr:row>
      <xdr:rowOff>0</xdr:rowOff>
    </xdr:from>
    <xdr:to>
      <xdr:col>1</xdr:col>
      <xdr:colOff>361950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</xdr:row>
      <xdr:rowOff>0</xdr:rowOff>
    </xdr:from>
    <xdr:to>
      <xdr:col>8</xdr:col>
      <xdr:colOff>0</xdr:colOff>
      <xdr:row>1</xdr:row>
      <xdr:rowOff>276225</xdr:rowOff>
    </xdr:to>
    <xdr:pic>
      <xdr:nvPicPr>
        <xdr:cNvPr id="5" name="Picture 5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1714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742950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714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276225</xdr:rowOff>
    </xdr:to>
    <xdr:pic>
      <xdr:nvPicPr>
        <xdr:cNvPr id="3" name="Picture 1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0</xdr:rowOff>
    </xdr:from>
    <xdr:to>
      <xdr:col>7</xdr:col>
      <xdr:colOff>828675</xdr:colOff>
      <xdr:row>0</xdr:row>
      <xdr:rowOff>276225</xdr:rowOff>
    </xdr:to>
    <xdr:pic>
      <xdr:nvPicPr>
        <xdr:cNvPr id="5" name="Picture 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56">
      <selection activeCell="K21" sqref="K21"/>
    </sheetView>
  </sheetViews>
  <sheetFormatPr defaultColWidth="9.140625" defaultRowHeight="12.75"/>
  <cols>
    <col min="1" max="1" width="11.140625" style="145" bestFit="1" customWidth="1"/>
    <col min="2" max="2" width="19.28125" style="145" customWidth="1"/>
    <col min="3" max="3" width="6.28125" style="145" bestFit="1" customWidth="1"/>
    <col min="4" max="4" width="10.57421875" style="145" customWidth="1"/>
    <col min="5" max="6" width="11.00390625" style="145" customWidth="1"/>
    <col min="7" max="7" width="9.57421875" style="145" customWidth="1"/>
    <col min="8" max="8" width="8.57421875" style="145" bestFit="1" customWidth="1"/>
    <col min="9" max="9" width="9.57421875" style="145" bestFit="1" customWidth="1"/>
    <col min="10" max="10" width="18.00390625" style="145" customWidth="1"/>
    <col min="11" max="11" width="35.421875" style="145" bestFit="1" customWidth="1"/>
    <col min="12" max="12" width="16.28125" style="145" hidden="1" customWidth="1"/>
    <col min="13" max="13" width="4.421875" style="145" bestFit="1" customWidth="1"/>
    <col min="14" max="16384" width="9.140625" style="145" customWidth="1"/>
  </cols>
  <sheetData>
    <row r="1" spans="1:13" ht="23.25">
      <c r="A1" s="241" t="s">
        <v>87</v>
      </c>
      <c r="B1" s="242"/>
      <c r="C1" s="242"/>
      <c r="D1" s="242"/>
      <c r="E1" s="242"/>
      <c r="F1" s="242"/>
      <c r="G1" s="242"/>
      <c r="H1" s="242"/>
      <c r="I1" s="242"/>
      <c r="J1" s="242"/>
      <c r="K1" s="172"/>
      <c r="L1" s="172"/>
      <c r="M1" s="172"/>
    </row>
    <row r="2" spans="1:13" ht="16.5">
      <c r="A2" s="173" t="s">
        <v>82</v>
      </c>
      <c r="B2" s="174"/>
      <c r="C2" s="174"/>
      <c r="D2" s="174"/>
      <c r="E2" s="174"/>
      <c r="F2" s="174"/>
      <c r="G2" s="174"/>
      <c r="H2" s="174"/>
      <c r="I2" s="174"/>
      <c r="J2" s="174"/>
      <c r="K2" s="175"/>
      <c r="L2" s="175"/>
      <c r="M2" s="175"/>
    </row>
    <row r="3" spans="1:13" ht="15">
      <c r="A3" s="176"/>
      <c r="B3" s="238" t="s">
        <v>83</v>
      </c>
      <c r="C3" s="238"/>
      <c r="D3" s="238"/>
      <c r="E3" s="238"/>
      <c r="F3" s="238"/>
      <c r="G3" s="238"/>
      <c r="H3" s="238"/>
      <c r="I3" s="238"/>
      <c r="J3" s="238"/>
      <c r="K3" s="175"/>
      <c r="L3" s="175"/>
      <c r="M3" s="175"/>
    </row>
    <row r="4" spans="1:13" ht="15">
      <c r="A4" s="176"/>
      <c r="B4" s="238" t="s">
        <v>84</v>
      </c>
      <c r="C4" s="238"/>
      <c r="D4" s="238"/>
      <c r="E4" s="238"/>
      <c r="F4" s="238"/>
      <c r="G4" s="238"/>
      <c r="H4" s="238"/>
      <c r="I4" s="238"/>
      <c r="J4" s="238"/>
      <c r="K4" s="175"/>
      <c r="L4" s="175"/>
      <c r="M4" s="175"/>
    </row>
    <row r="5" spans="1:13" ht="15">
      <c r="A5" s="176"/>
      <c r="B5" s="238" t="s">
        <v>85</v>
      </c>
      <c r="C5" s="238"/>
      <c r="D5" s="238"/>
      <c r="E5" s="238"/>
      <c r="F5" s="238"/>
      <c r="G5" s="238"/>
      <c r="H5" s="238"/>
      <c r="I5" s="238"/>
      <c r="J5" s="238"/>
      <c r="K5" s="175"/>
      <c r="L5" s="175"/>
      <c r="M5" s="175"/>
    </row>
    <row r="6" spans="1:13" ht="18.75" thickBot="1">
      <c r="A6" s="239" t="s">
        <v>86</v>
      </c>
      <c r="B6" s="240"/>
      <c r="C6" s="240"/>
      <c r="D6" s="240"/>
      <c r="E6" s="240"/>
      <c r="F6" s="240"/>
      <c r="G6" s="240"/>
      <c r="H6" s="240"/>
      <c r="I6" s="240"/>
      <c r="J6" s="240"/>
      <c r="K6" s="177"/>
      <c r="L6" s="177"/>
      <c r="M6" s="177"/>
    </row>
    <row r="7" spans="1:13" ht="13.5" thickBot="1">
      <c r="A7" s="178"/>
      <c r="B7" s="172"/>
      <c r="C7" s="172"/>
      <c r="D7" s="172"/>
      <c r="E7" s="172"/>
      <c r="F7" s="172"/>
      <c r="G7" s="172"/>
      <c r="H7" s="172"/>
      <c r="I7" s="172"/>
      <c r="J7" s="179"/>
      <c r="K7" s="178"/>
      <c r="L7" s="172"/>
      <c r="M7" s="179"/>
    </row>
    <row r="8" spans="1:13" ht="13.5" thickBot="1">
      <c r="A8" s="187"/>
      <c r="B8" s="175"/>
      <c r="C8" s="175"/>
      <c r="D8" s="175"/>
      <c r="E8" s="175"/>
      <c r="F8" s="175"/>
      <c r="G8" s="175"/>
      <c r="H8" s="175"/>
      <c r="I8" s="175"/>
      <c r="J8" s="188"/>
      <c r="K8" s="178"/>
      <c r="L8" s="172"/>
      <c r="M8" s="179"/>
    </row>
    <row r="9" spans="1:13" ht="16.5" customHeight="1" thickBot="1">
      <c r="A9" s="245" t="s">
        <v>179</v>
      </c>
      <c r="B9" s="246"/>
      <c r="C9" s="246"/>
      <c r="D9" s="246"/>
      <c r="E9" s="246"/>
      <c r="F9" s="246"/>
      <c r="G9" s="246"/>
      <c r="H9" s="246"/>
      <c r="I9" s="246"/>
      <c r="J9" s="247"/>
      <c r="K9" s="248" t="s">
        <v>121</v>
      </c>
      <c r="L9" s="249"/>
      <c r="M9" s="250"/>
    </row>
    <row r="10" spans="1:15" ht="16.5" customHeight="1" thickBot="1">
      <c r="A10" s="245" t="s">
        <v>26</v>
      </c>
      <c r="B10" s="246"/>
      <c r="C10" s="246"/>
      <c r="D10" s="246"/>
      <c r="E10" s="246"/>
      <c r="F10" s="246"/>
      <c r="G10" s="246"/>
      <c r="H10" s="246"/>
      <c r="I10" s="246"/>
      <c r="J10" s="247"/>
      <c r="K10" s="251"/>
      <c r="L10" s="252"/>
      <c r="M10" s="253"/>
      <c r="O10" s="147"/>
    </row>
    <row r="11" spans="1:13" ht="17.25" thickBot="1">
      <c r="A11" s="243" t="s">
        <v>14</v>
      </c>
      <c r="B11" s="244"/>
      <c r="C11" s="129" t="s">
        <v>7</v>
      </c>
      <c r="D11" s="129" t="s">
        <v>0</v>
      </c>
      <c r="E11" s="129" t="s">
        <v>15</v>
      </c>
      <c r="F11" s="129"/>
      <c r="G11" s="165" t="s">
        <v>16</v>
      </c>
      <c r="H11" s="129" t="s">
        <v>167</v>
      </c>
      <c r="I11" s="129" t="s">
        <v>1</v>
      </c>
      <c r="J11" s="75" t="s">
        <v>69</v>
      </c>
      <c r="K11" s="23" t="s">
        <v>122</v>
      </c>
      <c r="L11" s="24"/>
      <c r="M11" s="158">
        <v>300</v>
      </c>
    </row>
    <row r="12" spans="1:13" ht="17.25" thickBot="1">
      <c r="A12" s="155" t="s">
        <v>155</v>
      </c>
      <c r="B12" s="111" t="s">
        <v>102</v>
      </c>
      <c r="C12" s="112">
        <v>11</v>
      </c>
      <c r="D12" s="90">
        <v>91467</v>
      </c>
      <c r="E12" s="113">
        <v>1100</v>
      </c>
      <c r="F12" s="113"/>
      <c r="G12" s="113">
        <v>1531.31</v>
      </c>
      <c r="H12" s="113">
        <f>(D12-E12+G12)*18%</f>
        <v>16541.695799999998</v>
      </c>
      <c r="I12" s="156">
        <f>D12-E12+G12+H12</f>
        <v>108440.0058</v>
      </c>
      <c r="J12" s="157">
        <f>I12-H12</f>
        <v>91898.31</v>
      </c>
      <c r="K12" s="25" t="s">
        <v>123</v>
      </c>
      <c r="L12" s="25"/>
      <c r="M12" s="160">
        <v>400</v>
      </c>
    </row>
    <row r="13" spans="1:13" ht="17.25" thickBot="1">
      <c r="A13" s="159" t="s">
        <v>155</v>
      </c>
      <c r="B13" s="116" t="s">
        <v>98</v>
      </c>
      <c r="C13" s="117" t="s">
        <v>101</v>
      </c>
      <c r="D13" s="91">
        <v>90667</v>
      </c>
      <c r="E13" s="113">
        <v>1100</v>
      </c>
      <c r="F13" s="113"/>
      <c r="G13" s="113">
        <v>1531.31</v>
      </c>
      <c r="H13" s="113">
        <f aca="true" t="shared" si="0" ref="H13:H33">(D13-E13+G13)*18%</f>
        <v>16397.695799999998</v>
      </c>
      <c r="I13" s="156">
        <f aca="true" t="shared" si="1" ref="I13:I33">D13-E13+G13+H13</f>
        <v>107496.0058</v>
      </c>
      <c r="J13" s="157">
        <f aca="true" t="shared" si="2" ref="J13:J33">I13-H13</f>
        <v>91098.31</v>
      </c>
      <c r="K13" s="25" t="s">
        <v>124</v>
      </c>
      <c r="L13" s="25"/>
      <c r="M13" s="160">
        <v>500</v>
      </c>
    </row>
    <row r="14" spans="1:13" ht="17.25" thickBot="1">
      <c r="A14" s="159" t="s">
        <v>155</v>
      </c>
      <c r="B14" s="116" t="s">
        <v>20</v>
      </c>
      <c r="C14" s="117">
        <v>6</v>
      </c>
      <c r="D14" s="91">
        <v>91467</v>
      </c>
      <c r="E14" s="113">
        <v>1100</v>
      </c>
      <c r="F14" s="113"/>
      <c r="G14" s="113">
        <v>1531.31</v>
      </c>
      <c r="H14" s="113">
        <f t="shared" si="0"/>
        <v>16541.695799999998</v>
      </c>
      <c r="I14" s="156">
        <f t="shared" si="1"/>
        <v>108440.0058</v>
      </c>
      <c r="J14" s="157">
        <f t="shared" si="2"/>
        <v>91898.31</v>
      </c>
      <c r="K14" s="25" t="s">
        <v>125</v>
      </c>
      <c r="L14" s="25"/>
      <c r="M14" s="160">
        <v>600</v>
      </c>
    </row>
    <row r="15" spans="1:13" ht="17.25" thickBot="1">
      <c r="A15" s="159" t="s">
        <v>155</v>
      </c>
      <c r="B15" s="116" t="s">
        <v>21</v>
      </c>
      <c r="C15" s="117">
        <v>3</v>
      </c>
      <c r="D15" s="91">
        <v>91667</v>
      </c>
      <c r="E15" s="113">
        <v>1100</v>
      </c>
      <c r="F15" s="113"/>
      <c r="G15" s="113">
        <v>1531.31</v>
      </c>
      <c r="H15" s="113">
        <f t="shared" si="0"/>
        <v>16577.695799999998</v>
      </c>
      <c r="I15" s="156">
        <f t="shared" si="1"/>
        <v>108676.0058</v>
      </c>
      <c r="J15" s="157">
        <f t="shared" si="2"/>
        <v>92098.31</v>
      </c>
      <c r="K15" s="25" t="s">
        <v>126</v>
      </c>
      <c r="L15" s="25"/>
      <c r="M15" s="160">
        <v>700</v>
      </c>
    </row>
    <row r="16" spans="1:13" ht="17.25" thickBot="1">
      <c r="A16" s="159" t="s">
        <v>155</v>
      </c>
      <c r="B16" s="116" t="s">
        <v>164</v>
      </c>
      <c r="C16" s="117">
        <v>3.4</v>
      </c>
      <c r="D16" s="91">
        <v>94297</v>
      </c>
      <c r="E16" s="113">
        <v>1100</v>
      </c>
      <c r="F16" s="113"/>
      <c r="G16" s="113">
        <v>1531.31</v>
      </c>
      <c r="H16" s="113">
        <f t="shared" si="0"/>
        <v>17051.0958</v>
      </c>
      <c r="I16" s="156">
        <f t="shared" si="1"/>
        <v>111779.4058</v>
      </c>
      <c r="J16" s="157">
        <f t="shared" si="2"/>
        <v>94728.31</v>
      </c>
      <c r="K16" s="25" t="s">
        <v>127</v>
      </c>
      <c r="L16" s="25"/>
      <c r="M16" s="160">
        <v>800</v>
      </c>
    </row>
    <row r="17" spans="1:13" ht="17.25" thickBot="1">
      <c r="A17" s="159" t="s">
        <v>6</v>
      </c>
      <c r="B17" s="116" t="s">
        <v>17</v>
      </c>
      <c r="C17" s="117">
        <v>3</v>
      </c>
      <c r="D17" s="91">
        <v>92467</v>
      </c>
      <c r="E17" s="113">
        <v>1100</v>
      </c>
      <c r="F17" s="113"/>
      <c r="G17" s="113">
        <v>1531.31</v>
      </c>
      <c r="H17" s="113">
        <f t="shared" si="0"/>
        <v>16721.695799999998</v>
      </c>
      <c r="I17" s="156">
        <f t="shared" si="1"/>
        <v>109620.0058</v>
      </c>
      <c r="J17" s="157">
        <f t="shared" si="2"/>
        <v>92898.31</v>
      </c>
      <c r="K17" s="31" t="s">
        <v>128</v>
      </c>
      <c r="L17" s="31"/>
      <c r="M17" s="162">
        <v>900</v>
      </c>
    </row>
    <row r="18" spans="1:10" ht="13.5" thickBot="1">
      <c r="A18" s="159" t="s">
        <v>18</v>
      </c>
      <c r="B18" s="116" t="s">
        <v>19</v>
      </c>
      <c r="C18" s="117">
        <v>11</v>
      </c>
      <c r="D18" s="91">
        <v>93317</v>
      </c>
      <c r="E18" s="113">
        <v>1100</v>
      </c>
      <c r="F18" s="113"/>
      <c r="G18" s="113">
        <v>1531.31</v>
      </c>
      <c r="H18" s="113">
        <f t="shared" si="0"/>
        <v>16874.695799999998</v>
      </c>
      <c r="I18" s="156">
        <f t="shared" si="1"/>
        <v>110623.0058</v>
      </c>
      <c r="J18" s="157">
        <f t="shared" si="2"/>
        <v>93748.31</v>
      </c>
    </row>
    <row r="19" spans="1:13" ht="17.25" thickBot="1">
      <c r="A19" s="159" t="s">
        <v>156</v>
      </c>
      <c r="B19" s="116" t="s">
        <v>79</v>
      </c>
      <c r="C19" s="117">
        <v>12</v>
      </c>
      <c r="D19" s="91">
        <v>98897</v>
      </c>
      <c r="E19" s="113">
        <v>1100</v>
      </c>
      <c r="F19" s="113"/>
      <c r="G19" s="113">
        <v>1531.31</v>
      </c>
      <c r="H19" s="113">
        <f t="shared" si="0"/>
        <v>17879.0958</v>
      </c>
      <c r="I19" s="156">
        <f t="shared" si="1"/>
        <v>117207.4058</v>
      </c>
      <c r="J19" s="157">
        <f t="shared" si="2"/>
        <v>99328.31</v>
      </c>
      <c r="K19" s="27"/>
      <c r="L19" s="27"/>
      <c r="M19" s="180"/>
    </row>
    <row r="20" spans="1:13" ht="17.25" thickBot="1">
      <c r="A20" s="159" t="s">
        <v>95</v>
      </c>
      <c r="B20" s="116" t="s">
        <v>94</v>
      </c>
      <c r="C20" s="117">
        <v>1.9</v>
      </c>
      <c r="D20" s="91">
        <v>99797</v>
      </c>
      <c r="E20" s="113">
        <v>1100</v>
      </c>
      <c r="F20" s="113"/>
      <c r="G20" s="113">
        <v>1531.31</v>
      </c>
      <c r="H20" s="113">
        <f t="shared" si="0"/>
        <v>18041.0958</v>
      </c>
      <c r="I20" s="156">
        <f t="shared" si="1"/>
        <v>118269.4058</v>
      </c>
      <c r="J20" s="157">
        <f t="shared" si="2"/>
        <v>100228.31</v>
      </c>
      <c r="K20" s="27"/>
      <c r="L20" s="27"/>
      <c r="M20" s="180"/>
    </row>
    <row r="21" spans="1:13" ht="17.25" thickBot="1">
      <c r="A21" s="159" t="s">
        <v>156</v>
      </c>
      <c r="B21" s="116" t="s">
        <v>96</v>
      </c>
      <c r="C21" s="117"/>
      <c r="D21" s="91">
        <v>98097</v>
      </c>
      <c r="E21" s="113">
        <v>1100</v>
      </c>
      <c r="F21" s="113"/>
      <c r="G21" s="113">
        <v>1531.31</v>
      </c>
      <c r="H21" s="113">
        <f t="shared" si="0"/>
        <v>17735.0958</v>
      </c>
      <c r="I21" s="156">
        <f t="shared" si="1"/>
        <v>116263.4058</v>
      </c>
      <c r="J21" s="157">
        <f t="shared" si="2"/>
        <v>98528.31</v>
      </c>
      <c r="K21" s="27"/>
      <c r="L21" s="27"/>
      <c r="M21" s="180"/>
    </row>
    <row r="22" spans="1:13" ht="17.25" thickBot="1">
      <c r="A22" s="159" t="s">
        <v>104</v>
      </c>
      <c r="B22" s="116" t="s">
        <v>105</v>
      </c>
      <c r="C22" s="117">
        <v>12</v>
      </c>
      <c r="D22" s="91">
        <v>94147</v>
      </c>
      <c r="E22" s="113">
        <v>1100</v>
      </c>
      <c r="F22" s="113"/>
      <c r="G22" s="113">
        <v>1531.31</v>
      </c>
      <c r="H22" s="113">
        <f t="shared" si="0"/>
        <v>17024.0958</v>
      </c>
      <c r="I22" s="156">
        <f t="shared" si="1"/>
        <v>111602.4058</v>
      </c>
      <c r="J22" s="157">
        <f t="shared" si="2"/>
        <v>94578.31</v>
      </c>
      <c r="K22" s="27"/>
      <c r="L22" s="27"/>
      <c r="M22" s="180"/>
    </row>
    <row r="23" spans="1:13" ht="17.25" thickBot="1">
      <c r="A23" s="159" t="s">
        <v>104</v>
      </c>
      <c r="B23" s="116" t="s">
        <v>153</v>
      </c>
      <c r="C23" s="117">
        <v>10</v>
      </c>
      <c r="D23" s="91">
        <v>95997</v>
      </c>
      <c r="E23" s="113">
        <v>1100</v>
      </c>
      <c r="F23" s="113"/>
      <c r="G23" s="113">
        <v>1531.31</v>
      </c>
      <c r="H23" s="113">
        <f t="shared" si="0"/>
        <v>17357.0958</v>
      </c>
      <c r="I23" s="156">
        <f t="shared" si="1"/>
        <v>113785.4058</v>
      </c>
      <c r="J23" s="157">
        <f t="shared" si="2"/>
        <v>96428.31</v>
      </c>
      <c r="K23" s="27"/>
      <c r="L23" s="27"/>
      <c r="M23" s="180"/>
    </row>
    <row r="24" spans="1:13" ht="17.25" thickBot="1">
      <c r="A24" s="159" t="s">
        <v>104</v>
      </c>
      <c r="B24" s="116" t="s">
        <v>81</v>
      </c>
      <c r="C24" s="117">
        <v>3</v>
      </c>
      <c r="D24" s="91">
        <v>94097</v>
      </c>
      <c r="E24" s="113">
        <v>1100</v>
      </c>
      <c r="F24" s="113"/>
      <c r="G24" s="113">
        <v>1531.31</v>
      </c>
      <c r="H24" s="113">
        <f t="shared" si="0"/>
        <v>17015.0958</v>
      </c>
      <c r="I24" s="156">
        <f t="shared" si="1"/>
        <v>111543.4058</v>
      </c>
      <c r="J24" s="157">
        <f t="shared" si="2"/>
        <v>94528.31</v>
      </c>
      <c r="K24" s="27"/>
      <c r="L24" s="27"/>
      <c r="M24" s="180"/>
    </row>
    <row r="25" spans="1:13" ht="17.25" thickBot="1">
      <c r="A25" s="159" t="s">
        <v>104</v>
      </c>
      <c r="B25" s="116" t="s">
        <v>90</v>
      </c>
      <c r="C25" s="117">
        <v>8</v>
      </c>
      <c r="D25" s="91">
        <v>97447</v>
      </c>
      <c r="E25" s="113">
        <v>1100</v>
      </c>
      <c r="F25" s="113"/>
      <c r="G25" s="113">
        <v>1531.31</v>
      </c>
      <c r="H25" s="113">
        <f t="shared" si="0"/>
        <v>17618.0958</v>
      </c>
      <c r="I25" s="156">
        <f t="shared" si="1"/>
        <v>115496.4058</v>
      </c>
      <c r="J25" s="157">
        <f t="shared" si="2"/>
        <v>97878.31</v>
      </c>
      <c r="K25" s="27"/>
      <c r="L25" s="27"/>
      <c r="M25" s="180"/>
    </row>
    <row r="26" spans="1:13" ht="17.25" thickBot="1">
      <c r="A26" s="159" t="s">
        <v>104</v>
      </c>
      <c r="B26" s="116" t="s">
        <v>103</v>
      </c>
      <c r="C26" s="117"/>
      <c r="D26" s="91">
        <v>96647</v>
      </c>
      <c r="E26" s="113">
        <v>1100</v>
      </c>
      <c r="F26" s="113"/>
      <c r="G26" s="113">
        <v>1531.31</v>
      </c>
      <c r="H26" s="113">
        <f t="shared" si="0"/>
        <v>17474.0958</v>
      </c>
      <c r="I26" s="156">
        <f t="shared" si="1"/>
        <v>114552.4058</v>
      </c>
      <c r="J26" s="157">
        <f t="shared" si="2"/>
        <v>97078.31</v>
      </c>
      <c r="K26" s="27"/>
      <c r="L26" s="27"/>
      <c r="M26" s="180"/>
    </row>
    <row r="27" spans="1:13" ht="17.25" thickBot="1">
      <c r="A27" s="159" t="s">
        <v>160</v>
      </c>
      <c r="B27" s="116" t="s">
        <v>161</v>
      </c>
      <c r="C27" s="117">
        <v>40</v>
      </c>
      <c r="D27" s="91">
        <v>95547</v>
      </c>
      <c r="E27" s="113">
        <v>1100</v>
      </c>
      <c r="F27" s="113"/>
      <c r="G27" s="113">
        <v>1531.31</v>
      </c>
      <c r="H27" s="113">
        <f t="shared" si="0"/>
        <v>17276.0958</v>
      </c>
      <c r="I27" s="156">
        <f t="shared" si="1"/>
        <v>113254.4058</v>
      </c>
      <c r="J27" s="157">
        <f t="shared" si="2"/>
        <v>95978.31</v>
      </c>
      <c r="K27" s="27"/>
      <c r="L27" s="27"/>
      <c r="M27" s="180"/>
    </row>
    <row r="28" spans="1:13" ht="17.25" thickBot="1">
      <c r="A28" s="159" t="s">
        <v>160</v>
      </c>
      <c r="B28" s="116" t="s">
        <v>159</v>
      </c>
      <c r="C28" s="117">
        <v>8</v>
      </c>
      <c r="D28" s="91">
        <v>94127</v>
      </c>
      <c r="E28" s="113">
        <v>1100</v>
      </c>
      <c r="F28" s="113"/>
      <c r="G28" s="113">
        <v>1531.31</v>
      </c>
      <c r="H28" s="113">
        <f t="shared" si="0"/>
        <v>17020.4958</v>
      </c>
      <c r="I28" s="156">
        <f t="shared" si="1"/>
        <v>111578.8058</v>
      </c>
      <c r="J28" s="157">
        <f t="shared" si="2"/>
        <v>94558.31</v>
      </c>
      <c r="K28" s="27"/>
      <c r="L28" s="27"/>
      <c r="M28" s="180"/>
    </row>
    <row r="29" spans="1:13" ht="17.25" thickBot="1">
      <c r="A29" s="159" t="s">
        <v>160</v>
      </c>
      <c r="B29" s="116" t="s">
        <v>162</v>
      </c>
      <c r="C29" s="117">
        <v>65</v>
      </c>
      <c r="D29" s="91">
        <v>95497</v>
      </c>
      <c r="E29" s="113">
        <v>1100</v>
      </c>
      <c r="F29" s="113"/>
      <c r="G29" s="113">
        <v>1531.31</v>
      </c>
      <c r="H29" s="113">
        <f t="shared" si="0"/>
        <v>17267.0958</v>
      </c>
      <c r="I29" s="156">
        <f t="shared" si="1"/>
        <v>113195.4058</v>
      </c>
      <c r="J29" s="157">
        <f t="shared" si="2"/>
        <v>95928.31</v>
      </c>
      <c r="K29" s="27"/>
      <c r="L29" s="27"/>
      <c r="M29" s="180"/>
    </row>
    <row r="30" spans="1:13" ht="17.25" thickBot="1">
      <c r="A30" s="159" t="s">
        <v>160</v>
      </c>
      <c r="B30" s="116" t="s">
        <v>163</v>
      </c>
      <c r="C30" s="117">
        <v>55</v>
      </c>
      <c r="D30" s="91">
        <v>95597</v>
      </c>
      <c r="E30" s="113">
        <v>1100</v>
      </c>
      <c r="F30" s="113"/>
      <c r="G30" s="113">
        <v>1531.31</v>
      </c>
      <c r="H30" s="113">
        <f t="shared" si="0"/>
        <v>17285.0958</v>
      </c>
      <c r="I30" s="156">
        <f t="shared" si="1"/>
        <v>113313.4058</v>
      </c>
      <c r="J30" s="157">
        <f t="shared" si="2"/>
        <v>96028.31</v>
      </c>
      <c r="K30" s="27"/>
      <c r="L30" s="27"/>
      <c r="M30" s="180"/>
    </row>
    <row r="31" spans="1:13" ht="17.25" thickBot="1">
      <c r="A31" s="181" t="s">
        <v>166</v>
      </c>
      <c r="B31" s="182" t="s">
        <v>165</v>
      </c>
      <c r="C31" s="183">
        <v>3</v>
      </c>
      <c r="D31" s="91">
        <v>95317</v>
      </c>
      <c r="E31" s="113">
        <v>1100</v>
      </c>
      <c r="F31" s="113"/>
      <c r="G31" s="113">
        <v>1531.31</v>
      </c>
      <c r="H31" s="113">
        <f t="shared" si="0"/>
        <v>17234.695799999998</v>
      </c>
      <c r="I31" s="156">
        <f t="shared" si="1"/>
        <v>112983.0058</v>
      </c>
      <c r="J31" s="157">
        <f t="shared" si="2"/>
        <v>95748.31</v>
      </c>
      <c r="K31" s="27"/>
      <c r="L31" s="27"/>
      <c r="M31" s="180"/>
    </row>
    <row r="32" spans="1:13" ht="17.25" thickBot="1">
      <c r="A32" s="181"/>
      <c r="B32" s="182" t="s">
        <v>171</v>
      </c>
      <c r="C32" s="183"/>
      <c r="D32" s="92">
        <v>95967</v>
      </c>
      <c r="E32" s="113">
        <v>1100</v>
      </c>
      <c r="F32" s="113"/>
      <c r="G32" s="113">
        <v>1531.31</v>
      </c>
      <c r="H32" s="113">
        <f>(D32-E32+G32)*18%</f>
        <v>17351.695799999998</v>
      </c>
      <c r="I32" s="156">
        <f>D32-E32+G32+H32</f>
        <v>113750.0058</v>
      </c>
      <c r="J32" s="157">
        <f>I32-H32</f>
        <v>96398.31</v>
      </c>
      <c r="K32" s="27"/>
      <c r="L32" s="27"/>
      <c r="M32" s="180"/>
    </row>
    <row r="33" spans="1:10" ht="13.5" thickBot="1">
      <c r="A33" s="184" t="s">
        <v>97</v>
      </c>
      <c r="B33" s="185" t="s">
        <v>99</v>
      </c>
      <c r="C33" s="122" t="s">
        <v>100</v>
      </c>
      <c r="D33" s="92">
        <v>95967</v>
      </c>
      <c r="E33" s="220">
        <v>1100</v>
      </c>
      <c r="F33" s="220"/>
      <c r="G33" s="113">
        <v>1531.31</v>
      </c>
      <c r="H33" s="220">
        <f t="shared" si="0"/>
        <v>17351.695799999998</v>
      </c>
      <c r="I33" s="221">
        <f t="shared" si="1"/>
        <v>113750.0058</v>
      </c>
      <c r="J33" s="222">
        <f t="shared" si="2"/>
        <v>96398.31</v>
      </c>
    </row>
    <row r="34" spans="2:9" ht="13.5" thickBot="1">
      <c r="B34" s="146"/>
      <c r="D34" s="147"/>
      <c r="E34" s="147"/>
      <c r="F34" s="147"/>
      <c r="G34" s="147"/>
      <c r="H34" s="147"/>
      <c r="I34" s="223"/>
    </row>
    <row r="35" spans="1:13" ht="13.5" customHeight="1" thickBot="1">
      <c r="A35" s="245" t="s">
        <v>22</v>
      </c>
      <c r="B35" s="246"/>
      <c r="C35" s="246"/>
      <c r="D35" s="246"/>
      <c r="E35" s="246"/>
      <c r="F35" s="246"/>
      <c r="G35" s="246"/>
      <c r="H35" s="246"/>
      <c r="I35" s="246"/>
      <c r="J35" s="247"/>
      <c r="K35" s="248" t="s">
        <v>129</v>
      </c>
      <c r="L35" s="249"/>
      <c r="M35" s="250"/>
    </row>
    <row r="36" spans="1:13" ht="13.5" customHeight="1" thickBot="1">
      <c r="A36" s="254" t="s">
        <v>14</v>
      </c>
      <c r="B36" s="255"/>
      <c r="C36" s="186" t="s">
        <v>7</v>
      </c>
      <c r="D36" s="129" t="s">
        <v>0</v>
      </c>
      <c r="E36" s="129" t="s">
        <v>15</v>
      </c>
      <c r="F36" s="129"/>
      <c r="G36" s="165" t="s">
        <v>16</v>
      </c>
      <c r="H36" s="129" t="s">
        <v>167</v>
      </c>
      <c r="I36" s="129" t="s">
        <v>1</v>
      </c>
      <c r="J36" s="75" t="s">
        <v>69</v>
      </c>
      <c r="K36" s="252"/>
      <c r="L36" s="252"/>
      <c r="M36" s="253"/>
    </row>
    <row r="37" spans="1:13" ht="13.5" customHeight="1" thickBot="1">
      <c r="A37" s="155" t="s">
        <v>6</v>
      </c>
      <c r="B37" s="111" t="s">
        <v>23</v>
      </c>
      <c r="C37" s="112">
        <v>0.9</v>
      </c>
      <c r="D37" s="105">
        <v>80399</v>
      </c>
      <c r="E37" s="113">
        <v>1100</v>
      </c>
      <c r="F37" s="113">
        <v>0</v>
      </c>
      <c r="G37" s="113">
        <v>1531.31</v>
      </c>
      <c r="H37" s="113">
        <f aca="true" t="shared" si="3" ref="H37:H54">(D37-E37-F37+G37)*18%</f>
        <v>14549.4558</v>
      </c>
      <c r="I37" s="156">
        <f aca="true" t="shared" si="4" ref="I37:I54">D37-E37-F37+G37+H37</f>
        <v>95379.7658</v>
      </c>
      <c r="J37" s="157">
        <f>I37-H37</f>
        <v>80830.31</v>
      </c>
      <c r="K37" s="24" t="s">
        <v>130</v>
      </c>
      <c r="L37" s="24"/>
      <c r="M37" s="158">
        <v>300</v>
      </c>
    </row>
    <row r="38" spans="1:13" s="161" customFormat="1" ht="13.5" customHeight="1" thickBot="1">
      <c r="A38" s="159" t="s">
        <v>107</v>
      </c>
      <c r="B38" s="116" t="s">
        <v>106</v>
      </c>
      <c r="C38" s="117">
        <v>1.2</v>
      </c>
      <c r="D38" s="106">
        <v>79965</v>
      </c>
      <c r="E38" s="113">
        <v>1100</v>
      </c>
      <c r="F38" s="113">
        <v>0</v>
      </c>
      <c r="G38" s="113">
        <v>1531.31</v>
      </c>
      <c r="H38" s="113">
        <f t="shared" si="3"/>
        <v>14471.335799999999</v>
      </c>
      <c r="I38" s="156">
        <f t="shared" si="4"/>
        <v>94867.6458</v>
      </c>
      <c r="J38" s="157">
        <f aca="true" t="shared" si="5" ref="J38:J54">I38-H38</f>
        <v>80396.31</v>
      </c>
      <c r="K38" s="25" t="s">
        <v>131</v>
      </c>
      <c r="L38" s="25"/>
      <c r="M38" s="160">
        <v>400</v>
      </c>
    </row>
    <row r="39" spans="1:13" ht="17.25" thickBot="1">
      <c r="A39" s="159" t="s">
        <v>5</v>
      </c>
      <c r="B39" s="116" t="s">
        <v>172</v>
      </c>
      <c r="C39" s="117">
        <v>2.7</v>
      </c>
      <c r="D39" s="106">
        <v>76109</v>
      </c>
      <c r="E39" s="113">
        <v>1100</v>
      </c>
      <c r="F39" s="113">
        <v>0</v>
      </c>
      <c r="G39" s="113">
        <v>1531.31</v>
      </c>
      <c r="H39" s="113">
        <f>(D39-E39-F39+G39)*18%</f>
        <v>13777.255799999999</v>
      </c>
      <c r="I39" s="156">
        <f>D39-E39-F39+G39+H39</f>
        <v>90317.5658</v>
      </c>
      <c r="J39" s="157">
        <f>I39-H39</f>
        <v>76540.31</v>
      </c>
      <c r="K39" s="25" t="s">
        <v>132</v>
      </c>
      <c r="L39" s="25"/>
      <c r="M39" s="160">
        <v>500</v>
      </c>
    </row>
    <row r="40" spans="1:13" ht="17.25" thickBot="1">
      <c r="A40" s="159" t="s">
        <v>5</v>
      </c>
      <c r="B40" s="142" t="s">
        <v>11</v>
      </c>
      <c r="C40" s="117">
        <v>8</v>
      </c>
      <c r="D40" s="106">
        <v>76109</v>
      </c>
      <c r="E40" s="113">
        <v>1100</v>
      </c>
      <c r="F40" s="113">
        <v>0</v>
      </c>
      <c r="G40" s="113">
        <v>1531.31</v>
      </c>
      <c r="H40" s="113">
        <f t="shared" si="3"/>
        <v>13777.255799999999</v>
      </c>
      <c r="I40" s="156">
        <f t="shared" si="4"/>
        <v>90317.5658</v>
      </c>
      <c r="J40" s="157">
        <f t="shared" si="5"/>
        <v>76540.31</v>
      </c>
      <c r="K40" s="25" t="s">
        <v>133</v>
      </c>
      <c r="L40" s="25"/>
      <c r="M40" s="160">
        <v>600</v>
      </c>
    </row>
    <row r="41" spans="1:13" ht="17.25" thickBot="1">
      <c r="A41" s="159" t="s">
        <v>5</v>
      </c>
      <c r="B41" s="142" t="s">
        <v>108</v>
      </c>
      <c r="C41" s="117">
        <v>8</v>
      </c>
      <c r="D41" s="106">
        <v>77609</v>
      </c>
      <c r="E41" s="113">
        <v>1100</v>
      </c>
      <c r="F41" s="113">
        <v>0</v>
      </c>
      <c r="G41" s="113">
        <v>1531.31</v>
      </c>
      <c r="H41" s="113">
        <f t="shared" si="3"/>
        <v>14047.255799999999</v>
      </c>
      <c r="I41" s="156">
        <f t="shared" si="4"/>
        <v>92087.5658</v>
      </c>
      <c r="J41" s="157">
        <f t="shared" si="5"/>
        <v>78040.31</v>
      </c>
      <c r="K41" s="25" t="s">
        <v>134</v>
      </c>
      <c r="L41" s="25"/>
      <c r="M41" s="160">
        <v>700</v>
      </c>
    </row>
    <row r="42" spans="1:13" s="161" customFormat="1" ht="17.25" thickBot="1">
      <c r="A42" s="159" t="s">
        <v>24</v>
      </c>
      <c r="B42" s="142" t="s">
        <v>89</v>
      </c>
      <c r="C42" s="117">
        <v>18</v>
      </c>
      <c r="D42" s="106">
        <v>77555</v>
      </c>
      <c r="E42" s="113">
        <v>1100</v>
      </c>
      <c r="F42" s="113">
        <v>0</v>
      </c>
      <c r="G42" s="113">
        <v>1531.31</v>
      </c>
      <c r="H42" s="113">
        <f t="shared" si="3"/>
        <v>14037.5358</v>
      </c>
      <c r="I42" s="156">
        <f t="shared" si="4"/>
        <v>92023.8458</v>
      </c>
      <c r="J42" s="157">
        <f t="shared" si="5"/>
        <v>77986.31</v>
      </c>
      <c r="K42" s="25" t="s">
        <v>135</v>
      </c>
      <c r="L42" s="25"/>
      <c r="M42" s="160">
        <v>750</v>
      </c>
    </row>
    <row r="43" spans="1:13" s="123" customFormat="1" ht="17.25" thickBot="1">
      <c r="A43" s="159" t="s">
        <v>9</v>
      </c>
      <c r="B43" s="119" t="s">
        <v>8</v>
      </c>
      <c r="C43" s="117">
        <v>1.2</v>
      </c>
      <c r="D43" s="106">
        <v>77039</v>
      </c>
      <c r="E43" s="113">
        <v>1100</v>
      </c>
      <c r="F43" s="113">
        <v>0</v>
      </c>
      <c r="G43" s="113">
        <v>1531.31</v>
      </c>
      <c r="H43" s="113">
        <f t="shared" si="3"/>
        <v>13944.655799999999</v>
      </c>
      <c r="I43" s="156">
        <f t="shared" si="4"/>
        <v>91414.96579999999</v>
      </c>
      <c r="J43" s="157">
        <f t="shared" si="5"/>
        <v>77470.31</v>
      </c>
      <c r="K43" s="31" t="s">
        <v>136</v>
      </c>
      <c r="L43" s="31"/>
      <c r="M43" s="162">
        <v>800</v>
      </c>
    </row>
    <row r="44" spans="1:10" s="123" customFormat="1" ht="13.5" thickBot="1">
      <c r="A44" s="159" t="s">
        <v>71</v>
      </c>
      <c r="B44" s="116" t="s">
        <v>70</v>
      </c>
      <c r="C44" s="117">
        <v>0.35</v>
      </c>
      <c r="D44" s="106">
        <v>79136</v>
      </c>
      <c r="E44" s="113">
        <v>1100</v>
      </c>
      <c r="F44" s="113">
        <v>0</v>
      </c>
      <c r="G44" s="113">
        <v>1531.31</v>
      </c>
      <c r="H44" s="113">
        <f t="shared" si="3"/>
        <v>14322.1158</v>
      </c>
      <c r="I44" s="156">
        <f t="shared" si="4"/>
        <v>93889.4258</v>
      </c>
      <c r="J44" s="157">
        <f t="shared" si="5"/>
        <v>79567.31</v>
      </c>
    </row>
    <row r="45" spans="1:10" s="123" customFormat="1" ht="13.5" thickBot="1">
      <c r="A45" s="159" t="s">
        <v>10</v>
      </c>
      <c r="B45" s="119" t="s">
        <v>113</v>
      </c>
      <c r="C45" s="117">
        <v>0.28</v>
      </c>
      <c r="D45" s="106">
        <v>78449</v>
      </c>
      <c r="E45" s="113">
        <v>1100</v>
      </c>
      <c r="F45" s="113">
        <v>0</v>
      </c>
      <c r="G45" s="113">
        <v>1531.31</v>
      </c>
      <c r="H45" s="113">
        <f t="shared" si="3"/>
        <v>14198.4558</v>
      </c>
      <c r="I45" s="156">
        <f t="shared" si="4"/>
        <v>93078.7658</v>
      </c>
      <c r="J45" s="157">
        <f t="shared" si="5"/>
        <v>78880.31</v>
      </c>
    </row>
    <row r="46" spans="1:10" s="123" customFormat="1" ht="13.5" thickBot="1">
      <c r="A46" s="159" t="s">
        <v>10</v>
      </c>
      <c r="B46" s="119" t="s">
        <v>112</v>
      </c>
      <c r="C46" s="163">
        <v>0.22</v>
      </c>
      <c r="D46" s="107">
        <v>78449</v>
      </c>
      <c r="E46" s="113">
        <v>1100</v>
      </c>
      <c r="F46" s="113">
        <v>0</v>
      </c>
      <c r="G46" s="113">
        <v>1531.31</v>
      </c>
      <c r="H46" s="113">
        <f t="shared" si="3"/>
        <v>14198.4558</v>
      </c>
      <c r="I46" s="156">
        <f t="shared" si="4"/>
        <v>93078.7658</v>
      </c>
      <c r="J46" s="157">
        <f t="shared" si="5"/>
        <v>78880.31</v>
      </c>
    </row>
    <row r="47" spans="1:13" s="123" customFormat="1" ht="13.5" thickBot="1">
      <c r="A47" s="159" t="s">
        <v>33</v>
      </c>
      <c r="B47" s="116" t="s">
        <v>34</v>
      </c>
      <c r="C47" s="117">
        <v>0.43</v>
      </c>
      <c r="D47" s="106">
        <v>82409</v>
      </c>
      <c r="E47" s="113">
        <v>1100</v>
      </c>
      <c r="F47" s="113">
        <v>0</v>
      </c>
      <c r="G47" s="113">
        <v>1531.31</v>
      </c>
      <c r="H47" s="113">
        <f t="shared" si="3"/>
        <v>14911.255799999999</v>
      </c>
      <c r="I47" s="156">
        <f t="shared" si="4"/>
        <v>97751.5658</v>
      </c>
      <c r="J47" s="157">
        <f t="shared" si="5"/>
        <v>82840.31</v>
      </c>
      <c r="K47" s="175"/>
      <c r="L47" s="175"/>
      <c r="M47" s="175"/>
    </row>
    <row r="48" spans="1:13" s="164" customFormat="1" ht="13.5" thickBot="1">
      <c r="A48" s="159" t="s">
        <v>33</v>
      </c>
      <c r="B48" s="116" t="s">
        <v>93</v>
      </c>
      <c r="C48" s="117">
        <v>0.22</v>
      </c>
      <c r="D48" s="106">
        <v>83859</v>
      </c>
      <c r="E48" s="113">
        <v>1100</v>
      </c>
      <c r="F48" s="113">
        <v>0</v>
      </c>
      <c r="G48" s="113">
        <v>1531.31</v>
      </c>
      <c r="H48" s="113">
        <f t="shared" si="3"/>
        <v>15172.255799999999</v>
      </c>
      <c r="I48" s="156">
        <f t="shared" si="4"/>
        <v>99462.5658</v>
      </c>
      <c r="J48" s="157">
        <f t="shared" si="5"/>
        <v>84290.31</v>
      </c>
      <c r="K48" s="224"/>
      <c r="L48" s="224"/>
      <c r="M48" s="224"/>
    </row>
    <row r="49" spans="1:13" ht="13.5" thickBot="1">
      <c r="A49" s="159" t="s">
        <v>33</v>
      </c>
      <c r="B49" s="116" t="s">
        <v>91</v>
      </c>
      <c r="C49" s="117"/>
      <c r="D49" s="106">
        <v>79679</v>
      </c>
      <c r="E49" s="113">
        <v>1100</v>
      </c>
      <c r="F49" s="113">
        <v>0</v>
      </c>
      <c r="G49" s="113">
        <v>1531.31</v>
      </c>
      <c r="H49" s="113">
        <f t="shared" si="3"/>
        <v>14419.8558</v>
      </c>
      <c r="I49" s="156">
        <f t="shared" si="4"/>
        <v>94530.1658</v>
      </c>
      <c r="J49" s="157">
        <f t="shared" si="5"/>
        <v>80110.31</v>
      </c>
      <c r="K49" s="175"/>
      <c r="L49" s="175"/>
      <c r="M49" s="175"/>
    </row>
    <row r="50" spans="1:13" s="164" customFormat="1" ht="13.5" thickBot="1">
      <c r="A50" s="159" t="s">
        <v>33</v>
      </c>
      <c r="B50" s="116" t="s">
        <v>111</v>
      </c>
      <c r="C50" s="117"/>
      <c r="D50" s="106">
        <v>83299</v>
      </c>
      <c r="E50" s="113">
        <v>1100</v>
      </c>
      <c r="F50" s="113">
        <v>0</v>
      </c>
      <c r="G50" s="113">
        <v>1531.31</v>
      </c>
      <c r="H50" s="113">
        <f t="shared" si="3"/>
        <v>15071.4558</v>
      </c>
      <c r="I50" s="156">
        <f t="shared" si="4"/>
        <v>98801.7658</v>
      </c>
      <c r="J50" s="157">
        <f t="shared" si="5"/>
        <v>83730.31</v>
      </c>
      <c r="K50" s="175"/>
      <c r="L50" s="175"/>
      <c r="M50" s="175"/>
    </row>
    <row r="51" spans="1:13" ht="13.5" thickBot="1">
      <c r="A51" s="159" t="s">
        <v>2</v>
      </c>
      <c r="B51" s="142" t="s">
        <v>3</v>
      </c>
      <c r="C51" s="117" t="s">
        <v>27</v>
      </c>
      <c r="D51" s="106">
        <v>72369</v>
      </c>
      <c r="E51" s="141">
        <v>0</v>
      </c>
      <c r="F51" s="139">
        <v>0</v>
      </c>
      <c r="G51" s="113">
        <v>1531.31</v>
      </c>
      <c r="H51" s="113">
        <f t="shared" si="3"/>
        <v>13302.055799999998</v>
      </c>
      <c r="I51" s="156">
        <f t="shared" si="4"/>
        <v>87202.3658</v>
      </c>
      <c r="J51" s="157">
        <f t="shared" si="5"/>
        <v>73900.31</v>
      </c>
      <c r="K51" s="256"/>
      <c r="L51" s="256"/>
      <c r="M51" s="224"/>
    </row>
    <row r="52" spans="1:13" ht="14.25" thickBot="1">
      <c r="A52" s="159" t="s">
        <v>2</v>
      </c>
      <c r="B52" s="142" t="s">
        <v>4</v>
      </c>
      <c r="C52" s="117" t="s">
        <v>27</v>
      </c>
      <c r="D52" s="106">
        <v>66301</v>
      </c>
      <c r="E52" s="141">
        <v>0</v>
      </c>
      <c r="F52" s="139">
        <v>0</v>
      </c>
      <c r="G52" s="113">
        <v>1531.31</v>
      </c>
      <c r="H52" s="113">
        <f t="shared" si="3"/>
        <v>12209.815799999998</v>
      </c>
      <c r="I52" s="156">
        <f t="shared" si="4"/>
        <v>80042.1258</v>
      </c>
      <c r="J52" s="157">
        <f t="shared" si="5"/>
        <v>67832.31</v>
      </c>
      <c r="K52" s="20"/>
      <c r="L52" s="225"/>
      <c r="M52" s="175"/>
    </row>
    <row r="53" spans="1:13" s="164" customFormat="1" ht="13.5" thickBot="1">
      <c r="A53" s="159" t="s">
        <v>2</v>
      </c>
      <c r="B53" s="116" t="s">
        <v>13</v>
      </c>
      <c r="C53" s="117" t="s">
        <v>27</v>
      </c>
      <c r="D53" s="106">
        <v>72579</v>
      </c>
      <c r="E53" s="141">
        <v>0</v>
      </c>
      <c r="F53" s="139">
        <v>0</v>
      </c>
      <c r="G53" s="113">
        <v>1531.31</v>
      </c>
      <c r="H53" s="113">
        <f t="shared" si="3"/>
        <v>13339.8558</v>
      </c>
      <c r="I53" s="156">
        <f t="shared" si="4"/>
        <v>87450.1658</v>
      </c>
      <c r="J53" s="157">
        <f t="shared" si="5"/>
        <v>74110.31</v>
      </c>
      <c r="K53" s="226"/>
      <c r="L53" s="225"/>
      <c r="M53" s="175"/>
    </row>
    <row r="54" spans="1:13" ht="13.5" thickBot="1">
      <c r="A54" s="69" t="s">
        <v>2</v>
      </c>
      <c r="B54" s="19" t="s">
        <v>28</v>
      </c>
      <c r="C54" s="122" t="s">
        <v>27</v>
      </c>
      <c r="D54" s="108">
        <v>73319</v>
      </c>
      <c r="E54" s="144">
        <v>0</v>
      </c>
      <c r="F54" s="227">
        <v>0</v>
      </c>
      <c r="G54" s="113">
        <v>1531.31</v>
      </c>
      <c r="H54" s="220">
        <f t="shared" si="3"/>
        <v>13473.055799999998</v>
      </c>
      <c r="I54" s="221">
        <f t="shared" si="4"/>
        <v>88323.3658</v>
      </c>
      <c r="J54" s="222">
        <f t="shared" si="5"/>
        <v>74850.31</v>
      </c>
      <c r="K54" s="226"/>
      <c r="L54" s="225"/>
      <c r="M54" s="175"/>
    </row>
    <row r="55" spans="2:13" ht="15.75" customHeight="1" thickBot="1">
      <c r="B55" s="146"/>
      <c r="D55" s="147"/>
      <c r="G55" s="147"/>
      <c r="H55" s="147"/>
      <c r="I55" s="223"/>
      <c r="K55" s="20" t="s">
        <v>92</v>
      </c>
      <c r="L55" s="225"/>
      <c r="M55" s="175"/>
    </row>
    <row r="56" spans="1:13" ht="15.75" customHeight="1" thickBot="1">
      <c r="A56" s="245" t="s">
        <v>25</v>
      </c>
      <c r="B56" s="246"/>
      <c r="C56" s="246"/>
      <c r="D56" s="246"/>
      <c r="E56" s="246"/>
      <c r="F56" s="246"/>
      <c r="G56" s="246"/>
      <c r="H56" s="246"/>
      <c r="I56" s="246"/>
      <c r="J56" s="247"/>
      <c r="K56" s="175"/>
      <c r="L56" s="175"/>
      <c r="M56" s="175"/>
    </row>
    <row r="57" spans="1:13" ht="13.5" thickBot="1">
      <c r="A57" s="243" t="s">
        <v>14</v>
      </c>
      <c r="B57" s="244"/>
      <c r="C57" s="165" t="s">
        <v>7</v>
      </c>
      <c r="D57" s="129" t="s">
        <v>0</v>
      </c>
      <c r="E57" s="129" t="s">
        <v>15</v>
      </c>
      <c r="F57" s="129"/>
      <c r="G57" s="165" t="s">
        <v>16</v>
      </c>
      <c r="H57" s="129" t="s">
        <v>167</v>
      </c>
      <c r="I57" s="129" t="s">
        <v>1</v>
      </c>
      <c r="J57" s="76" t="s">
        <v>69</v>
      </c>
      <c r="K57" s="228"/>
      <c r="L57" s="218"/>
      <c r="M57" s="175"/>
    </row>
    <row r="58" spans="1:13" ht="13.5" thickBot="1">
      <c r="A58" s="166" t="s">
        <v>30</v>
      </c>
      <c r="B58" s="133" t="s">
        <v>80</v>
      </c>
      <c r="C58" s="112">
        <v>0.92</v>
      </c>
      <c r="D58" s="95">
        <v>73959</v>
      </c>
      <c r="E58" s="113">
        <v>1100</v>
      </c>
      <c r="F58" s="113">
        <v>0</v>
      </c>
      <c r="G58" s="113">
        <v>1531.31</v>
      </c>
      <c r="H58" s="113">
        <f aca="true" t="shared" si="6" ref="H58:H67">(D58-E58-F58+G58)*18%</f>
        <v>13390.255799999999</v>
      </c>
      <c r="I58" s="156">
        <f aca="true" t="shared" si="7" ref="I58:I67">D58-E58-F58+G58+H58</f>
        <v>87780.5658</v>
      </c>
      <c r="J58" s="157">
        <f aca="true" t="shared" si="8" ref="J58:J67">I58-H58</f>
        <v>74390.31</v>
      </c>
      <c r="K58" s="226"/>
      <c r="L58" s="225"/>
      <c r="M58" s="167"/>
    </row>
    <row r="59" spans="1:13" ht="13.5" thickBot="1">
      <c r="A59" s="168" t="s">
        <v>173</v>
      </c>
      <c r="B59" s="135" t="s">
        <v>170</v>
      </c>
      <c r="C59" s="117">
        <v>1.1</v>
      </c>
      <c r="D59" s="96">
        <v>73559</v>
      </c>
      <c r="E59" s="113">
        <v>1100</v>
      </c>
      <c r="F59" s="113">
        <v>0</v>
      </c>
      <c r="G59" s="113">
        <v>1531.31</v>
      </c>
      <c r="H59" s="113">
        <f t="shared" si="6"/>
        <v>13318.255799999999</v>
      </c>
      <c r="I59" s="156">
        <f t="shared" si="7"/>
        <v>87308.5658</v>
      </c>
      <c r="J59" s="157">
        <f>I59-H59</f>
        <v>73990.31</v>
      </c>
      <c r="K59" s="226"/>
      <c r="L59" s="225"/>
      <c r="M59" s="167"/>
    </row>
    <row r="60" spans="1:13" ht="13.5" thickBot="1">
      <c r="A60" s="168" t="s">
        <v>30</v>
      </c>
      <c r="B60" s="135" t="s">
        <v>120</v>
      </c>
      <c r="C60" s="117">
        <v>2</v>
      </c>
      <c r="D60" s="96">
        <v>73959</v>
      </c>
      <c r="E60" s="113">
        <v>1100</v>
      </c>
      <c r="F60" s="113">
        <v>0</v>
      </c>
      <c r="G60" s="113">
        <v>1531.31</v>
      </c>
      <c r="H60" s="113">
        <f t="shared" si="6"/>
        <v>13390.255799999999</v>
      </c>
      <c r="I60" s="156">
        <f t="shared" si="7"/>
        <v>87780.5658</v>
      </c>
      <c r="J60" s="157">
        <f t="shared" si="8"/>
        <v>74390.31</v>
      </c>
      <c r="K60" s="226"/>
      <c r="L60" s="225"/>
      <c r="M60" s="167"/>
    </row>
    <row r="61" spans="1:13" ht="13.5" thickBot="1">
      <c r="A61" s="168" t="s">
        <v>30</v>
      </c>
      <c r="B61" s="135" t="s">
        <v>169</v>
      </c>
      <c r="C61" s="117">
        <v>3</v>
      </c>
      <c r="D61" s="96">
        <v>73859</v>
      </c>
      <c r="E61" s="113">
        <v>1100</v>
      </c>
      <c r="F61" s="113">
        <v>0</v>
      </c>
      <c r="G61" s="113">
        <v>1531.31</v>
      </c>
      <c r="H61" s="113">
        <f t="shared" si="6"/>
        <v>13372.255799999999</v>
      </c>
      <c r="I61" s="156">
        <f t="shared" si="7"/>
        <v>87662.5658</v>
      </c>
      <c r="J61" s="157">
        <f t="shared" si="8"/>
        <v>74290.31</v>
      </c>
      <c r="K61" s="226"/>
      <c r="L61" s="225"/>
      <c r="M61" s="167"/>
    </row>
    <row r="62" spans="1:13" ht="13.5" thickBot="1">
      <c r="A62" s="168" t="s">
        <v>74</v>
      </c>
      <c r="B62" s="135" t="s">
        <v>12</v>
      </c>
      <c r="C62" s="117">
        <v>4.2</v>
      </c>
      <c r="D62" s="96">
        <v>82735</v>
      </c>
      <c r="E62" s="113">
        <v>1100</v>
      </c>
      <c r="F62" s="113">
        <v>0</v>
      </c>
      <c r="G62" s="113">
        <v>1531.31</v>
      </c>
      <c r="H62" s="113">
        <f t="shared" si="6"/>
        <v>14969.9358</v>
      </c>
      <c r="I62" s="156">
        <f t="shared" si="7"/>
        <v>98136.2458</v>
      </c>
      <c r="J62" s="157">
        <f t="shared" si="8"/>
        <v>83166.31</v>
      </c>
      <c r="K62" s="226"/>
      <c r="L62" s="225"/>
      <c r="M62" s="167"/>
    </row>
    <row r="63" spans="1:13" ht="14.25" customHeight="1" thickBot="1">
      <c r="A63" s="168" t="s">
        <v>36</v>
      </c>
      <c r="B63" s="135" t="s">
        <v>35</v>
      </c>
      <c r="C63" s="117">
        <v>6.5</v>
      </c>
      <c r="D63" s="96">
        <v>81929</v>
      </c>
      <c r="E63" s="113">
        <v>1100</v>
      </c>
      <c r="F63" s="113">
        <v>0</v>
      </c>
      <c r="G63" s="113">
        <v>1531.31</v>
      </c>
      <c r="H63" s="113">
        <f t="shared" si="6"/>
        <v>14824.8558</v>
      </c>
      <c r="I63" s="156">
        <f t="shared" si="7"/>
        <v>97185.1658</v>
      </c>
      <c r="J63" s="157">
        <f t="shared" si="8"/>
        <v>82360.31</v>
      </c>
      <c r="K63" s="175"/>
      <c r="L63" s="175"/>
      <c r="M63" s="167"/>
    </row>
    <row r="64" spans="1:13" ht="13.5" customHeight="1" thickBot="1">
      <c r="A64" s="168" t="s">
        <v>73</v>
      </c>
      <c r="B64" s="135" t="s">
        <v>72</v>
      </c>
      <c r="C64" s="117">
        <v>50</v>
      </c>
      <c r="D64" s="96">
        <v>82999</v>
      </c>
      <c r="E64" s="113">
        <v>1100</v>
      </c>
      <c r="F64" s="113">
        <v>0</v>
      </c>
      <c r="G64" s="113">
        <v>1531.31</v>
      </c>
      <c r="H64" s="113">
        <f t="shared" si="6"/>
        <v>15017.4558</v>
      </c>
      <c r="I64" s="156">
        <f t="shared" si="7"/>
        <v>98447.7658</v>
      </c>
      <c r="J64" s="157">
        <f t="shared" si="8"/>
        <v>83430.31</v>
      </c>
      <c r="K64" s="175"/>
      <c r="L64" s="175"/>
      <c r="M64" s="167"/>
    </row>
    <row r="65" spans="1:13" ht="13.5" thickBot="1">
      <c r="A65" s="168" t="s">
        <v>2</v>
      </c>
      <c r="B65" s="135" t="s">
        <v>29</v>
      </c>
      <c r="C65" s="117" t="s">
        <v>27</v>
      </c>
      <c r="D65" s="96">
        <v>73205</v>
      </c>
      <c r="E65" s="141">
        <v>0</v>
      </c>
      <c r="F65" s="139">
        <v>0</v>
      </c>
      <c r="G65" s="113">
        <v>1531.31</v>
      </c>
      <c r="H65" s="113">
        <f t="shared" si="6"/>
        <v>13452.5358</v>
      </c>
      <c r="I65" s="156">
        <f t="shared" si="7"/>
        <v>88188.8458</v>
      </c>
      <c r="J65" s="157">
        <f t="shared" si="8"/>
        <v>74736.31</v>
      </c>
      <c r="K65" s="175"/>
      <c r="L65" s="175"/>
      <c r="M65" s="167"/>
    </row>
    <row r="66" spans="1:13" ht="13.5" thickBot="1">
      <c r="A66" s="168" t="s">
        <v>2</v>
      </c>
      <c r="B66" s="135" t="s">
        <v>31</v>
      </c>
      <c r="C66" s="117" t="s">
        <v>27</v>
      </c>
      <c r="D66" s="96">
        <v>72999</v>
      </c>
      <c r="E66" s="141">
        <v>0</v>
      </c>
      <c r="F66" s="139">
        <v>0</v>
      </c>
      <c r="G66" s="113">
        <v>1531.31</v>
      </c>
      <c r="H66" s="113">
        <f t="shared" si="6"/>
        <v>13415.4558</v>
      </c>
      <c r="I66" s="156">
        <f t="shared" si="7"/>
        <v>87945.7658</v>
      </c>
      <c r="J66" s="157">
        <f t="shared" si="8"/>
        <v>74530.31</v>
      </c>
      <c r="K66" s="175"/>
      <c r="L66" s="175"/>
      <c r="M66" s="167"/>
    </row>
    <row r="67" spans="1:13" ht="13.5" thickBot="1">
      <c r="A67" s="169" t="s">
        <v>2</v>
      </c>
      <c r="B67" s="170" t="s">
        <v>32</v>
      </c>
      <c r="C67" s="122" t="s">
        <v>27</v>
      </c>
      <c r="D67" s="97">
        <v>67079</v>
      </c>
      <c r="E67" s="144">
        <v>0</v>
      </c>
      <c r="F67" s="227">
        <v>0</v>
      </c>
      <c r="G67" s="113">
        <v>1531.31</v>
      </c>
      <c r="H67" s="220">
        <f t="shared" si="6"/>
        <v>12349.8558</v>
      </c>
      <c r="I67" s="221">
        <f t="shared" si="7"/>
        <v>80960.1658</v>
      </c>
      <c r="J67" s="222">
        <f t="shared" si="8"/>
        <v>68610.31</v>
      </c>
      <c r="K67" s="175"/>
      <c r="L67" s="175"/>
      <c r="M67" s="167"/>
    </row>
    <row r="68" spans="1:9" ht="12.75">
      <c r="A68" s="229"/>
      <c r="B68" s="109"/>
      <c r="C68" s="109"/>
      <c r="D68" s="109"/>
      <c r="E68" s="109"/>
      <c r="F68" s="109"/>
      <c r="G68" s="109"/>
      <c r="H68" s="109"/>
      <c r="I68" s="109"/>
    </row>
    <row r="69" spans="1:10" ht="13.5">
      <c r="A69" s="20"/>
      <c r="B69" s="42"/>
      <c r="C69" s="175"/>
      <c r="D69" s="43"/>
      <c r="E69" s="43"/>
      <c r="F69" s="43"/>
      <c r="G69" s="43"/>
      <c r="H69" s="209"/>
      <c r="I69" s="192"/>
      <c r="J69" s="192"/>
    </row>
    <row r="70" spans="1:3" ht="15">
      <c r="A70" s="230"/>
      <c r="B70" s="230"/>
      <c r="C70" s="230"/>
    </row>
    <row r="71" spans="2:11" ht="16.5" customHeight="1">
      <c r="B71" s="175"/>
      <c r="C71" s="175"/>
      <c r="D71" s="175"/>
      <c r="E71" s="175"/>
      <c r="F71" s="175"/>
      <c r="G71" s="175"/>
      <c r="H71" s="175"/>
      <c r="I71" s="175"/>
      <c r="J71" s="175"/>
      <c r="K71" s="175"/>
    </row>
    <row r="72" spans="1:13" ht="12.75">
      <c r="A72" s="53"/>
      <c r="B72" s="175"/>
      <c r="C72" s="53"/>
      <c r="D72" s="175"/>
      <c r="E72" s="175"/>
      <c r="F72" s="175"/>
      <c r="G72" s="175"/>
      <c r="H72" s="175"/>
      <c r="I72" s="175"/>
      <c r="J72" s="175"/>
      <c r="K72" s="175"/>
      <c r="L72" s="175"/>
      <c r="M72" s="175"/>
    </row>
    <row r="73" spans="1:13" ht="12.75">
      <c r="A73" s="231"/>
      <c r="B73" s="231"/>
      <c r="C73" s="204"/>
      <c r="D73" s="49"/>
      <c r="E73" s="49"/>
      <c r="F73" s="49"/>
      <c r="G73" s="49"/>
      <c r="H73" s="49"/>
      <c r="I73" s="204"/>
      <c r="J73" s="49"/>
      <c r="K73" s="175"/>
      <c r="L73" s="175"/>
      <c r="M73" s="175"/>
    </row>
    <row r="74" spans="1:13" ht="12.75">
      <c r="A74" s="218"/>
      <c r="B74" s="219"/>
      <c r="C74" s="207"/>
      <c r="D74" s="208"/>
      <c r="E74" s="208"/>
      <c r="F74" s="208"/>
      <c r="G74" s="208"/>
      <c r="H74" s="208"/>
      <c r="I74" s="192"/>
      <c r="J74" s="192"/>
      <c r="K74" s="175"/>
      <c r="L74" s="175"/>
      <c r="M74" s="175"/>
    </row>
    <row r="75" spans="1:13" ht="12.75">
      <c r="A75" s="232"/>
      <c r="B75" s="219"/>
      <c r="C75" s="207"/>
      <c r="D75" s="208"/>
      <c r="E75" s="208"/>
      <c r="F75" s="208"/>
      <c r="G75" s="208"/>
      <c r="H75" s="209"/>
      <c r="I75" s="192"/>
      <c r="J75" s="192"/>
      <c r="K75" s="175"/>
      <c r="L75" s="175"/>
      <c r="M75" s="175"/>
    </row>
    <row r="76" spans="1:13" ht="12.75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</row>
    <row r="77" spans="1:13" ht="12.75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</row>
    <row r="78" spans="1:13" ht="12.75">
      <c r="A78" s="53"/>
      <c r="B78" s="175"/>
      <c r="C78" s="53"/>
      <c r="D78" s="175"/>
      <c r="E78" s="175"/>
      <c r="F78" s="175"/>
      <c r="G78" s="175"/>
      <c r="H78" s="175"/>
      <c r="I78" s="175"/>
      <c r="J78" s="175"/>
      <c r="K78" s="175"/>
      <c r="L78" s="175"/>
      <c r="M78" s="175"/>
    </row>
    <row r="79" spans="1:13" ht="12.75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</row>
    <row r="80" spans="1:13" ht="12.75">
      <c r="A80" s="231"/>
      <c r="B80" s="231"/>
      <c r="C80" s="49"/>
      <c r="D80" s="49"/>
      <c r="E80" s="49"/>
      <c r="F80" s="49"/>
      <c r="G80" s="49"/>
      <c r="H80" s="49"/>
      <c r="I80" s="204"/>
      <c r="J80" s="49"/>
      <c r="K80" s="175"/>
      <c r="L80" s="175"/>
      <c r="M80" s="175"/>
    </row>
    <row r="81" spans="1:13" ht="12.75">
      <c r="A81" s="42"/>
      <c r="B81" s="42"/>
      <c r="C81" s="207"/>
      <c r="D81" s="167"/>
      <c r="E81" s="167"/>
      <c r="F81" s="167"/>
      <c r="G81" s="167"/>
      <c r="H81" s="233"/>
      <c r="I81" s="192"/>
      <c r="J81" s="192"/>
      <c r="K81" s="175"/>
      <c r="L81" s="175"/>
      <c r="M81" s="175"/>
    </row>
    <row r="82" spans="1:13" ht="12.75">
      <c r="A82" s="42"/>
      <c r="B82" s="42"/>
      <c r="C82" s="207"/>
      <c r="D82" s="167"/>
      <c r="E82" s="167"/>
      <c r="F82" s="167"/>
      <c r="G82" s="167"/>
      <c r="H82" s="233"/>
      <c r="I82" s="192"/>
      <c r="J82" s="192"/>
      <c r="K82" s="175"/>
      <c r="L82" s="175"/>
      <c r="M82" s="175"/>
    </row>
    <row r="83" spans="1:13" ht="12.75">
      <c r="A83" s="42"/>
      <c r="B83" s="42"/>
      <c r="C83" s="207"/>
      <c r="D83" s="167"/>
      <c r="E83" s="167"/>
      <c r="F83" s="167"/>
      <c r="G83" s="167"/>
      <c r="H83" s="233"/>
      <c r="I83" s="192"/>
      <c r="J83" s="192"/>
      <c r="K83" s="175"/>
      <c r="L83" s="175"/>
      <c r="M83" s="175"/>
    </row>
    <row r="84" spans="1:13" ht="12.75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</row>
    <row r="85" spans="1:13" ht="12.75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</row>
    <row r="86" spans="1:13" ht="12.75">
      <c r="A86" s="53"/>
      <c r="B86" s="175"/>
      <c r="C86" s="53"/>
      <c r="D86" s="175"/>
      <c r="E86" s="175"/>
      <c r="F86" s="175"/>
      <c r="G86" s="175"/>
      <c r="H86" s="175"/>
      <c r="I86" s="175"/>
      <c r="J86" s="175"/>
      <c r="K86" s="175"/>
      <c r="L86" s="175"/>
      <c r="M86" s="175"/>
    </row>
    <row r="87" spans="1:13" ht="12.75">
      <c r="A87" s="231"/>
      <c r="B87" s="231"/>
      <c r="C87" s="204"/>
      <c r="D87" s="49"/>
      <c r="E87" s="49"/>
      <c r="F87" s="49"/>
      <c r="G87" s="49"/>
      <c r="H87" s="49"/>
      <c r="I87" s="204"/>
      <c r="J87" s="49"/>
      <c r="K87" s="175"/>
      <c r="L87" s="175"/>
      <c r="M87" s="175"/>
    </row>
    <row r="88" spans="1:13" ht="12.75">
      <c r="A88" s="218"/>
      <c r="B88" s="219"/>
      <c r="C88" s="207"/>
      <c r="D88" s="208"/>
      <c r="E88" s="208"/>
      <c r="F88" s="208"/>
      <c r="G88" s="208"/>
      <c r="H88" s="208"/>
      <c r="I88" s="192"/>
      <c r="J88" s="192"/>
      <c r="K88" s="175"/>
      <c r="L88" s="175"/>
      <c r="M88" s="175"/>
    </row>
    <row r="89" spans="1:13" ht="12.75">
      <c r="A89" s="232"/>
      <c r="B89" s="219"/>
      <c r="C89" s="207"/>
      <c r="D89" s="208"/>
      <c r="E89" s="208"/>
      <c r="F89" s="208"/>
      <c r="G89" s="208"/>
      <c r="H89" s="209"/>
      <c r="I89" s="192"/>
      <c r="J89" s="192"/>
      <c r="K89" s="175"/>
      <c r="L89" s="175"/>
      <c r="M89" s="175"/>
    </row>
    <row r="90" spans="2:11" ht="12.75">
      <c r="B90" s="175"/>
      <c r="C90" s="175"/>
      <c r="D90" s="175"/>
      <c r="E90" s="175"/>
      <c r="F90" s="175"/>
      <c r="G90" s="175"/>
      <c r="H90" s="175"/>
      <c r="I90" s="175"/>
      <c r="J90" s="175"/>
      <c r="K90" s="175"/>
    </row>
  </sheetData>
  <sheetProtection/>
  <mergeCells count="15">
    <mergeCell ref="K9:M10"/>
    <mergeCell ref="K35:M36"/>
    <mergeCell ref="A9:J9"/>
    <mergeCell ref="A36:B36"/>
    <mergeCell ref="A10:J10"/>
    <mergeCell ref="K51:L51"/>
    <mergeCell ref="B5:J5"/>
    <mergeCell ref="A6:J6"/>
    <mergeCell ref="A1:J1"/>
    <mergeCell ref="B3:J3"/>
    <mergeCell ref="B4:J4"/>
    <mergeCell ref="A57:B57"/>
    <mergeCell ref="A11:B11"/>
    <mergeCell ref="A35:J35"/>
    <mergeCell ref="A56:J56"/>
  </mergeCells>
  <printOptions/>
  <pageMargins left="0.511811023622047" right="0.236220472440945" top="0.261811024" bottom="0.261811024" header="0.236220472440945" footer="0.511811023622047"/>
  <pageSetup horizontalDpi="600" verticalDpi="600" orientation="landscape" paperSize="9" scale="52" r:id="rId2"/>
  <ignoredErrors>
    <ignoredError sqref="B37 B3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11.8515625" style="59" customWidth="1"/>
    <col min="2" max="2" width="20.28125" style="59" customWidth="1"/>
    <col min="3" max="3" width="8.7109375" style="59" customWidth="1"/>
    <col min="4" max="6" width="11.421875" style="59" customWidth="1"/>
    <col min="7" max="7" width="13.00390625" style="59" customWidth="1"/>
    <col min="8" max="8" width="12.421875" style="59" customWidth="1"/>
    <col min="9" max="9" width="13.140625" style="59" bestFit="1" customWidth="1"/>
    <col min="10" max="16384" width="9.140625" style="59" customWidth="1"/>
  </cols>
  <sheetData>
    <row r="1" spans="1:8" ht="23.25">
      <c r="A1" s="257" t="s">
        <v>87</v>
      </c>
      <c r="B1" s="258"/>
      <c r="C1" s="258"/>
      <c r="D1" s="258"/>
      <c r="E1" s="258"/>
      <c r="F1" s="258"/>
      <c r="G1" s="258"/>
      <c r="H1" s="258"/>
    </row>
    <row r="2" spans="1:8" ht="16.5">
      <c r="A2" s="68" t="s">
        <v>82</v>
      </c>
      <c r="B2" s="33"/>
      <c r="C2" s="33"/>
      <c r="D2" s="33"/>
      <c r="E2" s="33"/>
      <c r="F2" s="33"/>
      <c r="G2" s="33"/>
      <c r="H2" s="33"/>
    </row>
    <row r="3" spans="1:8" s="60" customFormat="1" ht="12.75">
      <c r="A3" s="259" t="s">
        <v>83</v>
      </c>
      <c r="B3" s="259"/>
      <c r="C3" s="259"/>
      <c r="D3" s="259"/>
      <c r="E3" s="259"/>
      <c r="F3" s="259"/>
      <c r="G3" s="259"/>
      <c r="H3" s="259"/>
    </row>
    <row r="4" spans="1:8" s="60" customFormat="1" ht="12.75">
      <c r="A4" s="259" t="s">
        <v>84</v>
      </c>
      <c r="B4" s="259"/>
      <c r="C4" s="259"/>
      <c r="D4" s="259"/>
      <c r="E4" s="259"/>
      <c r="F4" s="259"/>
      <c r="G4" s="259"/>
      <c r="H4" s="259"/>
    </row>
    <row r="5" spans="1:8" s="60" customFormat="1" ht="12.75">
      <c r="A5" s="259" t="s">
        <v>85</v>
      </c>
      <c r="B5" s="259"/>
      <c r="C5" s="259"/>
      <c r="D5" s="259"/>
      <c r="E5" s="259"/>
      <c r="F5" s="259"/>
      <c r="G5" s="259"/>
      <c r="H5" s="259"/>
    </row>
    <row r="6" spans="1:8" ht="15">
      <c r="A6" s="260" t="s">
        <v>86</v>
      </c>
      <c r="B6" s="260"/>
      <c r="C6" s="260"/>
      <c r="D6" s="260"/>
      <c r="E6" s="260"/>
      <c r="F6" s="260"/>
      <c r="G6" s="260"/>
      <c r="H6" s="260"/>
    </row>
    <row r="7" spans="1:8" ht="15.75" thickBot="1">
      <c r="A7" s="61"/>
      <c r="B7" s="61"/>
      <c r="C7" s="61"/>
      <c r="D7" s="61"/>
      <c r="E7" s="61"/>
      <c r="F7" s="61"/>
      <c r="G7" s="61"/>
      <c r="H7" s="61"/>
    </row>
    <row r="8" spans="1:9" ht="13.5" thickBot="1">
      <c r="A8" s="261" t="s">
        <v>180</v>
      </c>
      <c r="B8" s="262"/>
      <c r="C8" s="262"/>
      <c r="D8" s="262"/>
      <c r="E8" s="262"/>
      <c r="F8" s="262"/>
      <c r="G8" s="262"/>
      <c r="H8" s="262"/>
      <c r="I8" s="263"/>
    </row>
    <row r="9" spans="1:9" ht="13.5" thickBot="1">
      <c r="A9" s="261" t="s">
        <v>26</v>
      </c>
      <c r="B9" s="262"/>
      <c r="C9" s="262"/>
      <c r="D9" s="262"/>
      <c r="E9" s="262"/>
      <c r="F9" s="262"/>
      <c r="G9" s="262"/>
      <c r="H9" s="262"/>
      <c r="I9" s="263"/>
    </row>
    <row r="10" spans="1:9" ht="13.5" thickBot="1">
      <c r="A10" s="265" t="s">
        <v>14</v>
      </c>
      <c r="B10" s="266"/>
      <c r="C10" s="79" t="s">
        <v>7</v>
      </c>
      <c r="D10" s="54" t="s">
        <v>0</v>
      </c>
      <c r="E10" s="14" t="s">
        <v>15</v>
      </c>
      <c r="F10" s="88"/>
      <c r="G10" s="54" t="s">
        <v>167</v>
      </c>
      <c r="H10" s="55" t="s">
        <v>1</v>
      </c>
      <c r="I10" s="57" t="s">
        <v>69</v>
      </c>
    </row>
    <row r="11" spans="1:9" ht="13.5" thickBot="1">
      <c r="A11" s="15" t="s">
        <v>155</v>
      </c>
      <c r="B11" s="16" t="s">
        <v>102</v>
      </c>
      <c r="C11" s="17">
        <v>11</v>
      </c>
      <c r="D11" s="90">
        <v>93248</v>
      </c>
      <c r="E11" s="44">
        <v>1100</v>
      </c>
      <c r="F11" s="44"/>
      <c r="G11" s="44">
        <f>(D11-E11)*18%</f>
        <v>16586.64</v>
      </c>
      <c r="H11" s="44">
        <f>D11-E11+G11</f>
        <v>108734.64</v>
      </c>
      <c r="I11" s="80">
        <f>H11-G11</f>
        <v>92148</v>
      </c>
    </row>
    <row r="12" spans="1:9" ht="13.5" thickBot="1">
      <c r="A12" s="6" t="s">
        <v>155</v>
      </c>
      <c r="B12" s="2" t="s">
        <v>98</v>
      </c>
      <c r="C12" s="9" t="s">
        <v>101</v>
      </c>
      <c r="D12" s="91">
        <v>92448</v>
      </c>
      <c r="E12" s="39">
        <v>1100</v>
      </c>
      <c r="F12" s="39"/>
      <c r="G12" s="39">
        <f aca="true" t="shared" si="0" ref="G12:G32">(D12-E12)*18%</f>
        <v>16442.64</v>
      </c>
      <c r="H12" s="39">
        <f aca="true" t="shared" si="1" ref="H12:H32">D12-E12+G12</f>
        <v>107790.64</v>
      </c>
      <c r="I12" s="80">
        <f aca="true" t="shared" si="2" ref="I12:I32">H12-G12</f>
        <v>91348</v>
      </c>
    </row>
    <row r="13" spans="1:9" ht="13.5" thickBot="1">
      <c r="A13" s="6" t="s">
        <v>155</v>
      </c>
      <c r="B13" s="2" t="s">
        <v>20</v>
      </c>
      <c r="C13" s="9">
        <v>6</v>
      </c>
      <c r="D13" s="91">
        <v>92998</v>
      </c>
      <c r="E13" s="39">
        <v>1100</v>
      </c>
      <c r="F13" s="39"/>
      <c r="G13" s="39">
        <f t="shared" si="0"/>
        <v>16541.64</v>
      </c>
      <c r="H13" s="39">
        <f t="shared" si="1"/>
        <v>108439.64</v>
      </c>
      <c r="I13" s="80">
        <f t="shared" si="2"/>
        <v>91898</v>
      </c>
    </row>
    <row r="14" spans="1:9" ht="13.5" thickBot="1">
      <c r="A14" s="6" t="s">
        <v>155</v>
      </c>
      <c r="B14" s="2" t="s">
        <v>21</v>
      </c>
      <c r="C14" s="9">
        <v>3</v>
      </c>
      <c r="D14" s="91">
        <v>93198</v>
      </c>
      <c r="E14" s="39">
        <v>1100</v>
      </c>
      <c r="F14" s="39"/>
      <c r="G14" s="39">
        <f t="shared" si="0"/>
        <v>16577.64</v>
      </c>
      <c r="H14" s="39">
        <f t="shared" si="1"/>
        <v>108675.64</v>
      </c>
      <c r="I14" s="80">
        <f t="shared" si="2"/>
        <v>92098</v>
      </c>
    </row>
    <row r="15" spans="1:9" ht="13.5" thickBot="1">
      <c r="A15" s="6" t="s">
        <v>155</v>
      </c>
      <c r="B15" s="2" t="s">
        <v>164</v>
      </c>
      <c r="C15" s="9">
        <v>3.4</v>
      </c>
      <c r="D15" s="91">
        <v>95468</v>
      </c>
      <c r="E15" s="39">
        <v>1100</v>
      </c>
      <c r="F15" s="39"/>
      <c r="G15" s="39">
        <f t="shared" si="0"/>
        <v>16986.239999999998</v>
      </c>
      <c r="H15" s="39">
        <f t="shared" si="1"/>
        <v>111354.23999999999</v>
      </c>
      <c r="I15" s="80">
        <f t="shared" si="2"/>
        <v>94368</v>
      </c>
    </row>
    <row r="16" spans="1:9" ht="13.5" thickBot="1">
      <c r="A16" s="6" t="s">
        <v>6</v>
      </c>
      <c r="B16" s="2" t="s">
        <v>17</v>
      </c>
      <c r="C16" s="9">
        <v>3</v>
      </c>
      <c r="D16" s="91">
        <v>93998</v>
      </c>
      <c r="E16" s="39">
        <v>1100</v>
      </c>
      <c r="F16" s="39"/>
      <c r="G16" s="39">
        <f t="shared" si="0"/>
        <v>16721.64</v>
      </c>
      <c r="H16" s="39">
        <f t="shared" si="1"/>
        <v>109619.64</v>
      </c>
      <c r="I16" s="80">
        <f t="shared" si="2"/>
        <v>92898</v>
      </c>
    </row>
    <row r="17" spans="1:9" ht="13.5" thickBot="1">
      <c r="A17" s="6" t="s">
        <v>18</v>
      </c>
      <c r="B17" s="2" t="s">
        <v>19</v>
      </c>
      <c r="C17" s="9">
        <v>11</v>
      </c>
      <c r="D17" s="91">
        <v>94448</v>
      </c>
      <c r="E17" s="39">
        <v>1100</v>
      </c>
      <c r="F17" s="39"/>
      <c r="G17" s="39">
        <f t="shared" si="0"/>
        <v>16802.64</v>
      </c>
      <c r="H17" s="39">
        <f t="shared" si="1"/>
        <v>110150.64</v>
      </c>
      <c r="I17" s="80">
        <f t="shared" si="2"/>
        <v>93348</v>
      </c>
    </row>
    <row r="18" spans="1:9" ht="13.5" thickBot="1">
      <c r="A18" s="6" t="s">
        <v>156</v>
      </c>
      <c r="B18" s="2" t="s">
        <v>79</v>
      </c>
      <c r="C18" s="9">
        <v>12</v>
      </c>
      <c r="D18" s="91">
        <v>100328</v>
      </c>
      <c r="E18" s="39">
        <v>1100</v>
      </c>
      <c r="F18" s="39"/>
      <c r="G18" s="39">
        <f t="shared" si="0"/>
        <v>17861.04</v>
      </c>
      <c r="H18" s="39">
        <f t="shared" si="1"/>
        <v>117089.04000000001</v>
      </c>
      <c r="I18" s="80">
        <f t="shared" si="2"/>
        <v>99228</v>
      </c>
    </row>
    <row r="19" spans="1:9" ht="13.5" thickBot="1">
      <c r="A19" s="6" t="s">
        <v>95</v>
      </c>
      <c r="B19" s="2" t="s">
        <v>96</v>
      </c>
      <c r="C19" s="9"/>
      <c r="D19" s="91">
        <v>99528</v>
      </c>
      <c r="E19" s="39">
        <v>1100</v>
      </c>
      <c r="F19" s="39"/>
      <c r="G19" s="39">
        <f t="shared" si="0"/>
        <v>17717.04</v>
      </c>
      <c r="H19" s="39">
        <f t="shared" si="1"/>
        <v>116145.04000000001</v>
      </c>
      <c r="I19" s="80">
        <f t="shared" si="2"/>
        <v>98428</v>
      </c>
    </row>
    <row r="20" spans="1:9" ht="13.5" thickBot="1">
      <c r="A20" s="6" t="s">
        <v>104</v>
      </c>
      <c r="B20" s="2" t="s">
        <v>105</v>
      </c>
      <c r="C20" s="9">
        <v>12</v>
      </c>
      <c r="D20" s="91">
        <v>95678</v>
      </c>
      <c r="E20" s="39">
        <v>1100</v>
      </c>
      <c r="F20" s="39"/>
      <c r="G20" s="39">
        <f t="shared" si="0"/>
        <v>17024.04</v>
      </c>
      <c r="H20" s="39">
        <f t="shared" si="1"/>
        <v>111602.04000000001</v>
      </c>
      <c r="I20" s="80">
        <f t="shared" si="2"/>
        <v>94578</v>
      </c>
    </row>
    <row r="21" spans="1:9" ht="13.5" thickBot="1">
      <c r="A21" s="6" t="s">
        <v>104</v>
      </c>
      <c r="B21" s="2" t="s">
        <v>153</v>
      </c>
      <c r="C21" s="9">
        <v>10</v>
      </c>
      <c r="D21" s="91">
        <v>97528</v>
      </c>
      <c r="E21" s="39">
        <v>1100</v>
      </c>
      <c r="F21" s="39"/>
      <c r="G21" s="39">
        <f t="shared" si="0"/>
        <v>17357.04</v>
      </c>
      <c r="H21" s="39">
        <f t="shared" si="1"/>
        <v>113785.04000000001</v>
      </c>
      <c r="I21" s="80">
        <f t="shared" si="2"/>
        <v>96428</v>
      </c>
    </row>
    <row r="22" spans="1:9" ht="13.5" thickBot="1">
      <c r="A22" s="6" t="s">
        <v>104</v>
      </c>
      <c r="B22" s="2" t="s">
        <v>94</v>
      </c>
      <c r="C22" s="9">
        <v>1.9</v>
      </c>
      <c r="D22" s="91">
        <v>101328</v>
      </c>
      <c r="E22" s="39">
        <v>1100</v>
      </c>
      <c r="F22" s="39"/>
      <c r="G22" s="39">
        <f t="shared" si="0"/>
        <v>18041.04</v>
      </c>
      <c r="H22" s="39">
        <f t="shared" si="1"/>
        <v>118269.04000000001</v>
      </c>
      <c r="I22" s="80">
        <f t="shared" si="2"/>
        <v>100228</v>
      </c>
    </row>
    <row r="23" spans="1:9" ht="13.5" thickBot="1">
      <c r="A23" s="6" t="s">
        <v>104</v>
      </c>
      <c r="B23" s="2" t="s">
        <v>81</v>
      </c>
      <c r="C23" s="9">
        <v>3</v>
      </c>
      <c r="D23" s="91">
        <v>95628</v>
      </c>
      <c r="E23" s="39">
        <v>1100</v>
      </c>
      <c r="F23" s="39"/>
      <c r="G23" s="39">
        <f t="shared" si="0"/>
        <v>17015.04</v>
      </c>
      <c r="H23" s="39">
        <f t="shared" si="1"/>
        <v>111543.04000000001</v>
      </c>
      <c r="I23" s="80">
        <f t="shared" si="2"/>
        <v>94528</v>
      </c>
    </row>
    <row r="24" spans="1:9" ht="13.5" thickBot="1">
      <c r="A24" s="6" t="s">
        <v>104</v>
      </c>
      <c r="B24" s="2" t="s">
        <v>90</v>
      </c>
      <c r="C24" s="9">
        <v>8</v>
      </c>
      <c r="D24" s="91">
        <v>98978</v>
      </c>
      <c r="E24" s="39">
        <v>1100</v>
      </c>
      <c r="F24" s="39"/>
      <c r="G24" s="39">
        <f t="shared" si="0"/>
        <v>17618.04</v>
      </c>
      <c r="H24" s="39">
        <f t="shared" si="1"/>
        <v>115496.04000000001</v>
      </c>
      <c r="I24" s="80">
        <f t="shared" si="2"/>
        <v>97878</v>
      </c>
    </row>
    <row r="25" spans="1:9" ht="13.5" thickBot="1">
      <c r="A25" s="6" t="s">
        <v>104</v>
      </c>
      <c r="B25" s="2" t="s">
        <v>103</v>
      </c>
      <c r="C25" s="9"/>
      <c r="D25" s="91">
        <v>98178</v>
      </c>
      <c r="E25" s="39">
        <v>1100</v>
      </c>
      <c r="F25" s="39"/>
      <c r="G25" s="39">
        <f t="shared" si="0"/>
        <v>17474.04</v>
      </c>
      <c r="H25" s="39">
        <f t="shared" si="1"/>
        <v>114552.04000000001</v>
      </c>
      <c r="I25" s="80">
        <f t="shared" si="2"/>
        <v>97078</v>
      </c>
    </row>
    <row r="26" spans="1:9" ht="13.5" thickBot="1">
      <c r="A26" s="6" t="s">
        <v>160</v>
      </c>
      <c r="B26" s="2" t="s">
        <v>161</v>
      </c>
      <c r="C26" s="9">
        <v>40</v>
      </c>
      <c r="D26" s="91">
        <v>97078</v>
      </c>
      <c r="E26" s="39">
        <v>1100</v>
      </c>
      <c r="F26" s="39"/>
      <c r="G26" s="39">
        <f t="shared" si="0"/>
        <v>17276.04</v>
      </c>
      <c r="H26" s="39">
        <f t="shared" si="1"/>
        <v>113254.04000000001</v>
      </c>
      <c r="I26" s="80">
        <f t="shared" si="2"/>
        <v>95978</v>
      </c>
    </row>
    <row r="27" spans="1:9" ht="13.5" thickBot="1">
      <c r="A27" s="6" t="s">
        <v>160</v>
      </c>
      <c r="B27" s="2" t="s">
        <v>159</v>
      </c>
      <c r="C27" s="9">
        <v>8</v>
      </c>
      <c r="D27" s="91">
        <v>95658</v>
      </c>
      <c r="E27" s="39">
        <v>1100</v>
      </c>
      <c r="F27" s="39"/>
      <c r="G27" s="39">
        <f t="shared" si="0"/>
        <v>17020.44</v>
      </c>
      <c r="H27" s="39">
        <f t="shared" si="1"/>
        <v>111578.44</v>
      </c>
      <c r="I27" s="80">
        <f t="shared" si="2"/>
        <v>94558</v>
      </c>
    </row>
    <row r="28" spans="1:9" ht="13.5" thickBot="1">
      <c r="A28" s="6" t="s">
        <v>160</v>
      </c>
      <c r="B28" s="2" t="s">
        <v>162</v>
      </c>
      <c r="C28" s="9">
        <v>65</v>
      </c>
      <c r="D28" s="91">
        <v>97028</v>
      </c>
      <c r="E28" s="39">
        <v>1100</v>
      </c>
      <c r="F28" s="39"/>
      <c r="G28" s="39">
        <f t="shared" si="0"/>
        <v>17267.04</v>
      </c>
      <c r="H28" s="39">
        <f t="shared" si="1"/>
        <v>113195.04000000001</v>
      </c>
      <c r="I28" s="80">
        <f t="shared" si="2"/>
        <v>95928</v>
      </c>
    </row>
    <row r="29" spans="1:9" ht="13.5" thickBot="1">
      <c r="A29" s="6" t="s">
        <v>160</v>
      </c>
      <c r="B29" s="2" t="s">
        <v>163</v>
      </c>
      <c r="C29" s="9">
        <v>55</v>
      </c>
      <c r="D29" s="91">
        <v>97128</v>
      </c>
      <c r="E29" s="39">
        <v>1100</v>
      </c>
      <c r="F29" s="39"/>
      <c r="G29" s="39">
        <f t="shared" si="0"/>
        <v>17285.04</v>
      </c>
      <c r="H29" s="39">
        <f t="shared" si="1"/>
        <v>113313.04000000001</v>
      </c>
      <c r="I29" s="80">
        <f t="shared" si="2"/>
        <v>96028</v>
      </c>
    </row>
    <row r="30" spans="1:9" ht="13.5" thickBot="1">
      <c r="A30" s="6" t="s">
        <v>166</v>
      </c>
      <c r="B30" s="2" t="s">
        <v>165</v>
      </c>
      <c r="C30" s="9">
        <v>3</v>
      </c>
      <c r="D30" s="91">
        <v>96848</v>
      </c>
      <c r="E30" s="39">
        <v>1100</v>
      </c>
      <c r="F30" s="39"/>
      <c r="G30" s="39">
        <f t="shared" si="0"/>
        <v>17234.64</v>
      </c>
      <c r="H30" s="39">
        <f t="shared" si="1"/>
        <v>112982.64</v>
      </c>
      <c r="I30" s="80">
        <f t="shared" si="2"/>
        <v>95748</v>
      </c>
    </row>
    <row r="31" spans="1:9" ht="13.5" thickBot="1">
      <c r="A31" s="89"/>
      <c r="B31" s="73" t="s">
        <v>171</v>
      </c>
      <c r="C31" s="74"/>
      <c r="D31" s="92">
        <v>97498</v>
      </c>
      <c r="E31" s="41">
        <v>1100</v>
      </c>
      <c r="F31" s="41"/>
      <c r="G31" s="41">
        <f>(D31-E31)*18%</f>
        <v>17351.64</v>
      </c>
      <c r="H31" s="41">
        <f>D31-E31+G31</f>
        <v>113749.64</v>
      </c>
      <c r="I31" s="80">
        <f>H31-G31</f>
        <v>96398</v>
      </c>
    </row>
    <row r="32" spans="1:9" ht="13.5" thickBot="1">
      <c r="A32" s="7" t="s">
        <v>97</v>
      </c>
      <c r="B32" s="8" t="s">
        <v>99</v>
      </c>
      <c r="C32" s="10" t="s">
        <v>100</v>
      </c>
      <c r="D32" s="92">
        <v>97498</v>
      </c>
      <c r="E32" s="41">
        <v>1100</v>
      </c>
      <c r="F32" s="41"/>
      <c r="G32" s="41">
        <f t="shared" si="0"/>
        <v>17351.64</v>
      </c>
      <c r="H32" s="41">
        <f t="shared" si="1"/>
        <v>113749.64</v>
      </c>
      <c r="I32" s="80">
        <f t="shared" si="2"/>
        <v>96398</v>
      </c>
    </row>
    <row r="33" spans="2:8" ht="13.5" thickBot="1">
      <c r="B33" s="63"/>
      <c r="D33" s="62"/>
      <c r="E33" s="62"/>
      <c r="F33" s="62"/>
      <c r="G33" s="62"/>
      <c r="H33" s="62"/>
    </row>
    <row r="34" spans="1:9" ht="13.5" thickBot="1">
      <c r="A34" s="261" t="s">
        <v>22</v>
      </c>
      <c r="B34" s="262"/>
      <c r="C34" s="262"/>
      <c r="D34" s="262"/>
      <c r="E34" s="262"/>
      <c r="F34" s="262"/>
      <c r="G34" s="262"/>
      <c r="H34" s="262"/>
      <c r="I34" s="263"/>
    </row>
    <row r="35" spans="1:9" ht="13.5" thickBot="1">
      <c r="A35" s="267" t="s">
        <v>14</v>
      </c>
      <c r="B35" s="268"/>
      <c r="C35" s="81" t="s">
        <v>7</v>
      </c>
      <c r="D35" s="54" t="s">
        <v>0</v>
      </c>
      <c r="E35" s="14" t="s">
        <v>15</v>
      </c>
      <c r="F35" s="88"/>
      <c r="G35" s="54" t="s">
        <v>167</v>
      </c>
      <c r="H35" s="55" t="s">
        <v>1</v>
      </c>
      <c r="I35" s="57" t="s">
        <v>69</v>
      </c>
    </row>
    <row r="36" spans="1:9" ht="13.5" thickBot="1">
      <c r="A36" s="110" t="s">
        <v>6</v>
      </c>
      <c r="B36" s="111" t="s">
        <v>23</v>
      </c>
      <c r="C36" s="112">
        <v>0.9</v>
      </c>
      <c r="D36" s="105">
        <v>81930</v>
      </c>
      <c r="E36" s="105">
        <v>1100</v>
      </c>
      <c r="F36" s="113">
        <v>0</v>
      </c>
      <c r="G36" s="105">
        <f>(D36-E36-F36)*18%</f>
        <v>14549.4</v>
      </c>
      <c r="H36" s="105">
        <f>D36-E36-F36+G36</f>
        <v>95379.4</v>
      </c>
      <c r="I36" s="114">
        <f aca="true" t="shared" si="3" ref="I36:I53">H36-G36</f>
        <v>80830</v>
      </c>
    </row>
    <row r="37" spans="1:9" ht="13.5" thickBot="1">
      <c r="A37" s="115" t="s">
        <v>107</v>
      </c>
      <c r="B37" s="116" t="s">
        <v>106</v>
      </c>
      <c r="C37" s="117">
        <v>1.2</v>
      </c>
      <c r="D37" s="106">
        <v>81496</v>
      </c>
      <c r="E37" s="106">
        <v>1100</v>
      </c>
      <c r="F37" s="113">
        <v>0</v>
      </c>
      <c r="G37" s="105">
        <f aca="true" t="shared" si="4" ref="G37:G53">(D37-E37-F37)*18%</f>
        <v>14471.279999999999</v>
      </c>
      <c r="H37" s="105">
        <f aca="true" t="shared" si="5" ref="H37:H53">D37-E37-F37+G37</f>
        <v>94867.28</v>
      </c>
      <c r="I37" s="114">
        <f t="shared" si="3"/>
        <v>80396</v>
      </c>
    </row>
    <row r="38" spans="1:9" ht="13.5" thickBot="1">
      <c r="A38" s="118" t="s">
        <v>5</v>
      </c>
      <c r="B38" s="116" t="s">
        <v>172</v>
      </c>
      <c r="C38" s="117">
        <v>2.7</v>
      </c>
      <c r="D38" s="106">
        <v>77440</v>
      </c>
      <c r="E38" s="106">
        <v>1100</v>
      </c>
      <c r="F38" s="113">
        <v>0</v>
      </c>
      <c r="G38" s="105">
        <f>(D38-E38-F38)*18%</f>
        <v>13741.199999999999</v>
      </c>
      <c r="H38" s="105">
        <f>D38-E38-F38+G38</f>
        <v>90081.2</v>
      </c>
      <c r="I38" s="114">
        <f>H38-G38</f>
        <v>76340</v>
      </c>
    </row>
    <row r="39" spans="1:9" ht="13.5" thickBot="1">
      <c r="A39" s="115" t="s">
        <v>5</v>
      </c>
      <c r="B39" s="119" t="s">
        <v>11</v>
      </c>
      <c r="C39" s="117">
        <v>8</v>
      </c>
      <c r="D39" s="106">
        <v>77440</v>
      </c>
      <c r="E39" s="106">
        <v>1100</v>
      </c>
      <c r="F39" s="113">
        <v>0</v>
      </c>
      <c r="G39" s="105">
        <f t="shared" si="4"/>
        <v>13741.199999999999</v>
      </c>
      <c r="H39" s="105">
        <f t="shared" si="5"/>
        <v>90081.2</v>
      </c>
      <c r="I39" s="114">
        <f t="shared" si="3"/>
        <v>76340</v>
      </c>
    </row>
    <row r="40" spans="1:9" ht="13.5" thickBot="1">
      <c r="A40" s="120" t="s">
        <v>5</v>
      </c>
      <c r="B40" s="119" t="s">
        <v>108</v>
      </c>
      <c r="C40" s="117">
        <v>8</v>
      </c>
      <c r="D40" s="106">
        <v>78790</v>
      </c>
      <c r="E40" s="106">
        <v>1100</v>
      </c>
      <c r="F40" s="113">
        <v>0</v>
      </c>
      <c r="G40" s="105">
        <f t="shared" si="4"/>
        <v>13984.199999999999</v>
      </c>
      <c r="H40" s="105">
        <f t="shared" si="5"/>
        <v>91674.2</v>
      </c>
      <c r="I40" s="114">
        <f t="shared" si="3"/>
        <v>77690</v>
      </c>
    </row>
    <row r="41" spans="1:9" ht="13.5" thickBot="1">
      <c r="A41" s="120" t="s">
        <v>24</v>
      </c>
      <c r="B41" s="119" t="s">
        <v>89</v>
      </c>
      <c r="C41" s="117">
        <v>18</v>
      </c>
      <c r="D41" s="106">
        <v>79086</v>
      </c>
      <c r="E41" s="106">
        <v>1100</v>
      </c>
      <c r="F41" s="113">
        <v>0</v>
      </c>
      <c r="G41" s="105">
        <f t="shared" si="4"/>
        <v>14037.48</v>
      </c>
      <c r="H41" s="105">
        <f t="shared" si="5"/>
        <v>92023.48</v>
      </c>
      <c r="I41" s="114">
        <f t="shared" si="3"/>
        <v>77986</v>
      </c>
    </row>
    <row r="42" spans="1:9" ht="13.5" thickBot="1">
      <c r="A42" s="120" t="s">
        <v>9</v>
      </c>
      <c r="B42" s="119" t="s">
        <v>8</v>
      </c>
      <c r="C42" s="117">
        <v>1.2</v>
      </c>
      <c r="D42" s="106">
        <v>78570</v>
      </c>
      <c r="E42" s="106">
        <v>1100</v>
      </c>
      <c r="F42" s="113">
        <v>0</v>
      </c>
      <c r="G42" s="105">
        <f t="shared" si="4"/>
        <v>13944.6</v>
      </c>
      <c r="H42" s="105">
        <f t="shared" si="5"/>
        <v>91414.6</v>
      </c>
      <c r="I42" s="114">
        <f t="shared" si="3"/>
        <v>77470</v>
      </c>
    </row>
    <row r="43" spans="1:9" ht="13.5" thickBot="1">
      <c r="A43" s="120" t="s">
        <v>71</v>
      </c>
      <c r="B43" s="119" t="s">
        <v>70</v>
      </c>
      <c r="C43" s="117">
        <v>0.35</v>
      </c>
      <c r="D43" s="106">
        <v>80667</v>
      </c>
      <c r="E43" s="106">
        <v>1100</v>
      </c>
      <c r="F43" s="113">
        <v>0</v>
      </c>
      <c r="G43" s="105">
        <f t="shared" si="4"/>
        <v>14322.06</v>
      </c>
      <c r="H43" s="105">
        <f t="shared" si="5"/>
        <v>93889.06</v>
      </c>
      <c r="I43" s="114">
        <f t="shared" si="3"/>
        <v>79567</v>
      </c>
    </row>
    <row r="44" spans="1:9" ht="13.5" thickBot="1">
      <c r="A44" s="120" t="s">
        <v>10</v>
      </c>
      <c r="B44" s="119" t="s">
        <v>114</v>
      </c>
      <c r="C44" s="117">
        <v>0.28</v>
      </c>
      <c r="D44" s="106">
        <v>79980</v>
      </c>
      <c r="E44" s="106">
        <v>1100</v>
      </c>
      <c r="F44" s="113">
        <v>0</v>
      </c>
      <c r="G44" s="105">
        <f t="shared" si="4"/>
        <v>14198.4</v>
      </c>
      <c r="H44" s="105">
        <f t="shared" si="5"/>
        <v>93078.4</v>
      </c>
      <c r="I44" s="114">
        <f t="shared" si="3"/>
        <v>78880</v>
      </c>
    </row>
    <row r="45" spans="1:9" ht="13.5" thickBot="1">
      <c r="A45" s="120" t="s">
        <v>10</v>
      </c>
      <c r="B45" s="119" t="s">
        <v>112</v>
      </c>
      <c r="C45" s="117">
        <v>0.22</v>
      </c>
      <c r="D45" s="106">
        <v>79980</v>
      </c>
      <c r="E45" s="106">
        <v>1100</v>
      </c>
      <c r="F45" s="113">
        <v>0</v>
      </c>
      <c r="G45" s="105">
        <f t="shared" si="4"/>
        <v>14198.4</v>
      </c>
      <c r="H45" s="105">
        <f t="shared" si="5"/>
        <v>93078.4</v>
      </c>
      <c r="I45" s="114">
        <f t="shared" si="3"/>
        <v>78880</v>
      </c>
    </row>
    <row r="46" spans="1:9" ht="13.5" thickBot="1">
      <c r="A46" s="120" t="s">
        <v>33</v>
      </c>
      <c r="B46" s="119" t="s">
        <v>34</v>
      </c>
      <c r="C46" s="117">
        <v>0.43</v>
      </c>
      <c r="D46" s="106">
        <v>83940</v>
      </c>
      <c r="E46" s="106">
        <v>1100</v>
      </c>
      <c r="F46" s="113">
        <v>0</v>
      </c>
      <c r="G46" s="105">
        <f t="shared" si="4"/>
        <v>14911.199999999999</v>
      </c>
      <c r="H46" s="105">
        <f t="shared" si="5"/>
        <v>97751.2</v>
      </c>
      <c r="I46" s="114">
        <f t="shared" si="3"/>
        <v>82840</v>
      </c>
    </row>
    <row r="47" spans="1:9" ht="13.5" thickBot="1">
      <c r="A47" s="120" t="s">
        <v>33</v>
      </c>
      <c r="B47" s="119" t="s">
        <v>93</v>
      </c>
      <c r="C47" s="117">
        <v>0.22</v>
      </c>
      <c r="D47" s="106">
        <v>85390</v>
      </c>
      <c r="E47" s="106">
        <v>1100</v>
      </c>
      <c r="F47" s="113">
        <v>0</v>
      </c>
      <c r="G47" s="105">
        <f t="shared" si="4"/>
        <v>15172.199999999999</v>
      </c>
      <c r="H47" s="105">
        <f t="shared" si="5"/>
        <v>99462.2</v>
      </c>
      <c r="I47" s="114">
        <f t="shared" si="3"/>
        <v>84290</v>
      </c>
    </row>
    <row r="48" spans="1:9" ht="13.5" thickBot="1">
      <c r="A48" s="121" t="s">
        <v>33</v>
      </c>
      <c r="B48" s="116" t="s">
        <v>91</v>
      </c>
      <c r="C48" s="117"/>
      <c r="D48" s="106">
        <v>81210</v>
      </c>
      <c r="E48" s="106">
        <v>1100</v>
      </c>
      <c r="F48" s="113">
        <v>0</v>
      </c>
      <c r="G48" s="105">
        <f t="shared" si="4"/>
        <v>14419.8</v>
      </c>
      <c r="H48" s="105">
        <f t="shared" si="5"/>
        <v>94529.8</v>
      </c>
      <c r="I48" s="114">
        <f t="shared" si="3"/>
        <v>80110</v>
      </c>
    </row>
    <row r="49" spans="1:9" ht="13.5" thickBot="1">
      <c r="A49" s="121" t="s">
        <v>33</v>
      </c>
      <c r="B49" s="116" t="s">
        <v>111</v>
      </c>
      <c r="C49" s="117"/>
      <c r="D49" s="106">
        <v>82330</v>
      </c>
      <c r="E49" s="106">
        <v>1100</v>
      </c>
      <c r="F49" s="113">
        <v>0</v>
      </c>
      <c r="G49" s="105">
        <f t="shared" si="4"/>
        <v>14621.4</v>
      </c>
      <c r="H49" s="105">
        <f t="shared" si="5"/>
        <v>95851.4</v>
      </c>
      <c r="I49" s="114">
        <f t="shared" si="3"/>
        <v>81230</v>
      </c>
    </row>
    <row r="50" spans="1:9" ht="13.5" thickBot="1">
      <c r="A50" s="120" t="s">
        <v>2</v>
      </c>
      <c r="B50" s="119" t="s">
        <v>3</v>
      </c>
      <c r="C50" s="117" t="s">
        <v>27</v>
      </c>
      <c r="D50" s="106">
        <v>73900</v>
      </c>
      <c r="E50" s="106">
        <v>0</v>
      </c>
      <c r="F50" s="113">
        <v>0</v>
      </c>
      <c r="G50" s="105">
        <f t="shared" si="4"/>
        <v>13302</v>
      </c>
      <c r="H50" s="105">
        <f t="shared" si="5"/>
        <v>87202</v>
      </c>
      <c r="I50" s="114">
        <f t="shared" si="3"/>
        <v>73900</v>
      </c>
    </row>
    <row r="51" spans="1:9" ht="13.5" thickBot="1">
      <c r="A51" s="120" t="s">
        <v>2</v>
      </c>
      <c r="B51" s="119" t="s">
        <v>4</v>
      </c>
      <c r="C51" s="117" t="s">
        <v>27</v>
      </c>
      <c r="D51" s="106">
        <v>67832</v>
      </c>
      <c r="E51" s="106">
        <v>0</v>
      </c>
      <c r="F51" s="113">
        <v>0</v>
      </c>
      <c r="G51" s="105">
        <f t="shared" si="4"/>
        <v>12209.76</v>
      </c>
      <c r="H51" s="105">
        <f t="shared" si="5"/>
        <v>80041.76</v>
      </c>
      <c r="I51" s="114">
        <f t="shared" si="3"/>
        <v>67832</v>
      </c>
    </row>
    <row r="52" spans="1:9" ht="13.5" thickBot="1">
      <c r="A52" s="121" t="s">
        <v>2</v>
      </c>
      <c r="B52" s="116" t="s">
        <v>13</v>
      </c>
      <c r="C52" s="117" t="s">
        <v>27</v>
      </c>
      <c r="D52" s="106">
        <v>74110</v>
      </c>
      <c r="E52" s="106">
        <v>0</v>
      </c>
      <c r="F52" s="113">
        <v>0</v>
      </c>
      <c r="G52" s="105">
        <f t="shared" si="4"/>
        <v>13339.8</v>
      </c>
      <c r="H52" s="105">
        <f t="shared" si="5"/>
        <v>87449.8</v>
      </c>
      <c r="I52" s="114">
        <f t="shared" si="3"/>
        <v>74110</v>
      </c>
    </row>
    <row r="53" spans="1:9" ht="13.5" thickBot="1">
      <c r="A53" s="64" t="s">
        <v>2</v>
      </c>
      <c r="B53" s="65" t="s">
        <v>28</v>
      </c>
      <c r="C53" s="122" t="s">
        <v>27</v>
      </c>
      <c r="D53" s="108">
        <v>74850</v>
      </c>
      <c r="E53" s="108">
        <v>0</v>
      </c>
      <c r="F53" s="113">
        <v>0</v>
      </c>
      <c r="G53" s="105">
        <f t="shared" si="4"/>
        <v>13473</v>
      </c>
      <c r="H53" s="105">
        <f t="shared" si="5"/>
        <v>88323</v>
      </c>
      <c r="I53" s="114">
        <f t="shared" si="3"/>
        <v>74850</v>
      </c>
    </row>
    <row r="54" spans="1:9" ht="15" customHeight="1" thickBot="1">
      <c r="A54" s="123"/>
      <c r="B54" s="124"/>
      <c r="C54" s="123"/>
      <c r="D54" s="125"/>
      <c r="E54" s="125"/>
      <c r="F54" s="125"/>
      <c r="G54" s="125"/>
      <c r="H54" s="125"/>
      <c r="I54" s="123"/>
    </row>
    <row r="55" spans="1:9" ht="13.5" thickBot="1">
      <c r="A55" s="269" t="s">
        <v>25</v>
      </c>
      <c r="B55" s="270"/>
      <c r="C55" s="270"/>
      <c r="D55" s="270"/>
      <c r="E55" s="270"/>
      <c r="F55" s="270"/>
      <c r="G55" s="270"/>
      <c r="H55" s="270"/>
      <c r="I55" s="271"/>
    </row>
    <row r="56" spans="1:9" ht="13.5" thickBot="1">
      <c r="A56" s="272" t="s">
        <v>14</v>
      </c>
      <c r="B56" s="273"/>
      <c r="C56" s="127" t="s">
        <v>7</v>
      </c>
      <c r="D56" s="128" t="s">
        <v>0</v>
      </c>
      <c r="E56" s="129" t="s">
        <v>15</v>
      </c>
      <c r="F56" s="130"/>
      <c r="G56" s="128" t="s">
        <v>167</v>
      </c>
      <c r="H56" s="131" t="s">
        <v>1</v>
      </c>
      <c r="I56" s="57" t="s">
        <v>69</v>
      </c>
    </row>
    <row r="57" spans="1:9" ht="13.5" thickBot="1">
      <c r="A57" s="132" t="s">
        <v>30</v>
      </c>
      <c r="B57" s="133" t="s">
        <v>80</v>
      </c>
      <c r="C57" s="112">
        <v>0.92</v>
      </c>
      <c r="D57" s="95">
        <v>75490</v>
      </c>
      <c r="E57" s="105">
        <v>1100</v>
      </c>
      <c r="F57" s="113">
        <v>0</v>
      </c>
      <c r="G57" s="105">
        <f aca="true" t="shared" si="6" ref="G57:G66">(D57-E57-F57)*18%</f>
        <v>13390.199999999999</v>
      </c>
      <c r="H57" s="105">
        <f aca="true" t="shared" si="7" ref="H57:H66">D57-E57-F57+G57</f>
        <v>87780.2</v>
      </c>
      <c r="I57" s="114">
        <f aca="true" t="shared" si="8" ref="I57:I66">H57-G57</f>
        <v>74390</v>
      </c>
    </row>
    <row r="58" spans="1:9" ht="13.5" thickBot="1">
      <c r="A58" s="134" t="s">
        <v>173</v>
      </c>
      <c r="B58" s="135" t="s">
        <v>170</v>
      </c>
      <c r="C58" s="117">
        <v>1.1</v>
      </c>
      <c r="D58" s="96">
        <v>75090</v>
      </c>
      <c r="E58" s="106">
        <v>1100</v>
      </c>
      <c r="F58" s="113">
        <v>0</v>
      </c>
      <c r="G58" s="105">
        <f t="shared" si="6"/>
        <v>13318.199999999999</v>
      </c>
      <c r="H58" s="105">
        <f t="shared" si="7"/>
        <v>87308.2</v>
      </c>
      <c r="I58" s="114">
        <f>H58-G58</f>
        <v>73990</v>
      </c>
    </row>
    <row r="59" spans="1:9" ht="13.5" thickBot="1">
      <c r="A59" s="134" t="s">
        <v>30</v>
      </c>
      <c r="B59" s="135" t="s">
        <v>120</v>
      </c>
      <c r="C59" s="117">
        <v>2</v>
      </c>
      <c r="D59" s="96">
        <v>75490</v>
      </c>
      <c r="E59" s="106">
        <v>1100</v>
      </c>
      <c r="F59" s="113">
        <v>0</v>
      </c>
      <c r="G59" s="105">
        <f t="shared" si="6"/>
        <v>13390.199999999999</v>
      </c>
      <c r="H59" s="105">
        <f t="shared" si="7"/>
        <v>87780.2</v>
      </c>
      <c r="I59" s="114">
        <f t="shared" si="8"/>
        <v>74390</v>
      </c>
    </row>
    <row r="60" spans="1:9" s="123" customFormat="1" ht="13.5" thickBot="1">
      <c r="A60" s="134" t="s">
        <v>30</v>
      </c>
      <c r="B60" s="135" t="s">
        <v>169</v>
      </c>
      <c r="C60" s="117">
        <v>3</v>
      </c>
      <c r="D60" s="96">
        <v>75390</v>
      </c>
      <c r="E60" s="106">
        <v>1100</v>
      </c>
      <c r="F60" s="113">
        <v>0</v>
      </c>
      <c r="G60" s="105">
        <f t="shared" si="6"/>
        <v>13372.199999999999</v>
      </c>
      <c r="H60" s="105">
        <f t="shared" si="7"/>
        <v>87662.2</v>
      </c>
      <c r="I60" s="114">
        <f t="shared" si="8"/>
        <v>74290</v>
      </c>
    </row>
    <row r="61" spans="1:9" ht="13.5" thickBot="1">
      <c r="A61" s="134" t="s">
        <v>74</v>
      </c>
      <c r="B61" s="135" t="s">
        <v>12</v>
      </c>
      <c r="C61" s="117">
        <v>4.2</v>
      </c>
      <c r="D61" s="96">
        <v>84266</v>
      </c>
      <c r="E61" s="106">
        <v>1100</v>
      </c>
      <c r="F61" s="113">
        <v>0</v>
      </c>
      <c r="G61" s="105">
        <f t="shared" si="6"/>
        <v>14969.88</v>
      </c>
      <c r="H61" s="105">
        <f t="shared" si="7"/>
        <v>98135.88</v>
      </c>
      <c r="I61" s="114">
        <f t="shared" si="8"/>
        <v>83166</v>
      </c>
    </row>
    <row r="62" spans="1:9" ht="13.5" thickBot="1">
      <c r="A62" s="134" t="s">
        <v>36</v>
      </c>
      <c r="B62" s="135" t="s">
        <v>35</v>
      </c>
      <c r="C62" s="117">
        <v>6.5</v>
      </c>
      <c r="D62" s="96">
        <v>84660</v>
      </c>
      <c r="E62" s="106">
        <v>1100</v>
      </c>
      <c r="F62" s="113">
        <v>0</v>
      </c>
      <c r="G62" s="105">
        <f t="shared" si="6"/>
        <v>15040.8</v>
      </c>
      <c r="H62" s="105">
        <f t="shared" si="7"/>
        <v>98600.8</v>
      </c>
      <c r="I62" s="114">
        <f t="shared" si="8"/>
        <v>83560</v>
      </c>
    </row>
    <row r="63" spans="1:9" ht="13.5" thickBot="1">
      <c r="A63" s="134" t="s">
        <v>73</v>
      </c>
      <c r="B63" s="135" t="s">
        <v>72</v>
      </c>
      <c r="C63" s="117">
        <v>50</v>
      </c>
      <c r="D63" s="96">
        <v>84530</v>
      </c>
      <c r="E63" s="106">
        <v>1100</v>
      </c>
      <c r="F63" s="113">
        <v>0</v>
      </c>
      <c r="G63" s="105">
        <f t="shared" si="6"/>
        <v>15017.4</v>
      </c>
      <c r="H63" s="105">
        <f t="shared" si="7"/>
        <v>98447.4</v>
      </c>
      <c r="I63" s="114">
        <f t="shared" si="8"/>
        <v>83430</v>
      </c>
    </row>
    <row r="64" spans="1:9" ht="13.5" thickBot="1">
      <c r="A64" s="134" t="s">
        <v>2</v>
      </c>
      <c r="B64" s="135" t="s">
        <v>29</v>
      </c>
      <c r="C64" s="117" t="s">
        <v>27</v>
      </c>
      <c r="D64" s="96">
        <v>74736</v>
      </c>
      <c r="E64" s="106">
        <v>0</v>
      </c>
      <c r="F64" s="113">
        <v>0</v>
      </c>
      <c r="G64" s="105">
        <f t="shared" si="6"/>
        <v>13452.48</v>
      </c>
      <c r="H64" s="105">
        <f t="shared" si="7"/>
        <v>88188.48</v>
      </c>
      <c r="I64" s="114">
        <f t="shared" si="8"/>
        <v>74736</v>
      </c>
    </row>
    <row r="65" spans="1:9" ht="13.5" thickBot="1">
      <c r="A65" s="134" t="s">
        <v>2</v>
      </c>
      <c r="B65" s="135" t="s">
        <v>31</v>
      </c>
      <c r="C65" s="117" t="s">
        <v>27</v>
      </c>
      <c r="D65" s="96">
        <v>75730</v>
      </c>
      <c r="E65" s="106">
        <v>0</v>
      </c>
      <c r="F65" s="113">
        <v>0</v>
      </c>
      <c r="G65" s="105">
        <f t="shared" si="6"/>
        <v>13631.4</v>
      </c>
      <c r="H65" s="105">
        <f t="shared" si="7"/>
        <v>89361.4</v>
      </c>
      <c r="I65" s="114">
        <f t="shared" si="8"/>
        <v>75730</v>
      </c>
    </row>
    <row r="66" spans="1:9" ht="12.75">
      <c r="A66" s="134" t="s">
        <v>2</v>
      </c>
      <c r="B66" s="135" t="s">
        <v>32</v>
      </c>
      <c r="C66" s="117" t="s">
        <v>27</v>
      </c>
      <c r="D66" s="96">
        <v>68610</v>
      </c>
      <c r="E66" s="106">
        <v>0</v>
      </c>
      <c r="F66" s="113">
        <v>0</v>
      </c>
      <c r="G66" s="105">
        <f t="shared" si="6"/>
        <v>12349.8</v>
      </c>
      <c r="H66" s="105">
        <f t="shared" si="7"/>
        <v>80959.8</v>
      </c>
      <c r="I66" s="114">
        <f t="shared" si="8"/>
        <v>68610</v>
      </c>
    </row>
    <row r="67" spans="1:9" ht="13.5" thickBot="1">
      <c r="A67" s="64"/>
      <c r="B67" s="136"/>
      <c r="C67" s="136"/>
      <c r="D67" s="136"/>
      <c r="E67" s="136"/>
      <c r="F67" s="136"/>
      <c r="G67" s="136"/>
      <c r="H67" s="136"/>
      <c r="I67" s="137"/>
    </row>
    <row r="68" spans="1:9" s="52" customFormat="1" ht="16.5">
      <c r="A68" s="27" t="s">
        <v>75</v>
      </c>
      <c r="B68" s="123"/>
      <c r="C68" s="123"/>
      <c r="D68" s="123"/>
      <c r="E68" s="123"/>
      <c r="F68" s="123"/>
      <c r="G68" s="123"/>
      <c r="H68" s="123"/>
      <c r="I68" s="123"/>
    </row>
    <row r="69" spans="1:9" ht="12.75">
      <c r="A69" s="123"/>
      <c r="B69" s="123"/>
      <c r="C69" s="123"/>
      <c r="D69" s="123"/>
      <c r="E69" s="123"/>
      <c r="F69" s="123"/>
      <c r="G69" s="123"/>
      <c r="H69" s="123"/>
      <c r="I69" s="138"/>
    </row>
    <row r="70" spans="1:8" ht="12.75">
      <c r="A70" s="52"/>
      <c r="B70" s="47"/>
      <c r="C70" s="47"/>
      <c r="D70" s="47"/>
      <c r="E70" s="47"/>
      <c r="F70" s="47"/>
      <c r="G70" s="47"/>
      <c r="H70" s="47"/>
    </row>
    <row r="71" spans="1:8" ht="12.75">
      <c r="A71" s="66"/>
      <c r="B71" s="66"/>
      <c r="C71" s="66"/>
      <c r="D71" s="66"/>
      <c r="E71" s="66"/>
      <c r="F71" s="66"/>
      <c r="G71" s="66"/>
      <c r="H71" s="66"/>
    </row>
    <row r="72" spans="1:8" ht="12.75">
      <c r="A72" s="264"/>
      <c r="B72" s="264"/>
      <c r="C72" s="51"/>
      <c r="D72" s="51"/>
      <c r="E72" s="51"/>
      <c r="F72" s="51"/>
      <c r="G72" s="51"/>
      <c r="H72" s="51"/>
    </row>
    <row r="73" spans="1:8" ht="12.75">
      <c r="A73" s="32"/>
      <c r="B73" s="50"/>
      <c r="C73" s="26"/>
      <c r="D73" s="46"/>
      <c r="E73" s="46"/>
      <c r="F73" s="46"/>
      <c r="G73" s="67"/>
      <c r="H73" s="67"/>
    </row>
    <row r="74" spans="1:8" ht="12.75">
      <c r="A74" s="32"/>
      <c r="B74" s="50"/>
      <c r="C74" s="26"/>
      <c r="D74" s="46"/>
      <c r="E74" s="46"/>
      <c r="F74" s="46"/>
      <c r="G74" s="67"/>
      <c r="H74" s="67"/>
    </row>
    <row r="75" spans="1:8" ht="12.75">
      <c r="A75" s="66"/>
      <c r="B75" s="66"/>
      <c r="C75" s="66"/>
      <c r="D75" s="66"/>
      <c r="E75" s="66"/>
      <c r="F75" s="66"/>
      <c r="G75" s="66"/>
      <c r="H75" s="66"/>
    </row>
  </sheetData>
  <sheetProtection/>
  <mergeCells count="13">
    <mergeCell ref="A72:B72"/>
    <mergeCell ref="A9:I9"/>
    <mergeCell ref="A10:B10"/>
    <mergeCell ref="A34:I34"/>
    <mergeCell ref="A35:B35"/>
    <mergeCell ref="A55:I55"/>
    <mergeCell ref="A56:B56"/>
    <mergeCell ref="A1:H1"/>
    <mergeCell ref="A3:H3"/>
    <mergeCell ref="A4:H4"/>
    <mergeCell ref="A5:H5"/>
    <mergeCell ref="A6:H6"/>
    <mergeCell ref="A8:I8"/>
  </mergeCells>
  <printOptions/>
  <pageMargins left="0.708661417322835" right="0.708661417322835" top="0.25" bottom="0.248031496" header="0.19" footer="0.17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0"/>
  <sheetViews>
    <sheetView zoomScalePageLayoutView="0" workbookViewId="0" topLeftCell="A16">
      <selection activeCell="J6" sqref="J6"/>
    </sheetView>
  </sheetViews>
  <sheetFormatPr defaultColWidth="9.140625" defaultRowHeight="12.75"/>
  <cols>
    <col min="1" max="1" width="20.140625" style="0" customWidth="1"/>
    <col min="2" max="2" width="24.8515625" style="0" bestFit="1" customWidth="1"/>
    <col min="3" max="3" width="6.28125" style="0" bestFit="1" customWidth="1"/>
    <col min="4" max="4" width="13.7109375" style="0" bestFit="1" customWidth="1"/>
    <col min="5" max="5" width="7.57421875" style="0" bestFit="1" customWidth="1"/>
    <col min="6" max="6" width="7.57421875" style="0" customWidth="1"/>
    <col min="7" max="7" width="10.140625" style="0" bestFit="1" customWidth="1"/>
    <col min="8" max="8" width="9.57421875" style="0" bestFit="1" customWidth="1"/>
    <col min="9" max="9" width="13.140625" style="0" bestFit="1" customWidth="1"/>
  </cols>
  <sheetData>
    <row r="1" ht="13.5" thickBot="1"/>
    <row r="2" spans="1:8" ht="23.25">
      <c r="A2" s="274" t="s">
        <v>87</v>
      </c>
      <c r="B2" s="274"/>
      <c r="C2" s="274"/>
      <c r="D2" s="274"/>
      <c r="E2" s="274"/>
      <c r="F2" s="274"/>
      <c r="G2" s="274"/>
      <c r="H2" s="274"/>
    </row>
    <row r="3" spans="1:8" ht="16.5">
      <c r="A3" s="275" t="s">
        <v>88</v>
      </c>
      <c r="B3" s="275"/>
      <c r="C3" s="275"/>
      <c r="D3" s="275"/>
      <c r="E3" s="275"/>
      <c r="F3" s="275"/>
      <c r="G3" s="275"/>
      <c r="H3" s="275"/>
    </row>
    <row r="4" spans="1:8" ht="15">
      <c r="A4" s="276" t="s">
        <v>83</v>
      </c>
      <c r="B4" s="276"/>
      <c r="C4" s="276"/>
      <c r="D4" s="276"/>
      <c r="E4" s="276"/>
      <c r="F4" s="276"/>
      <c r="G4" s="276"/>
      <c r="H4" s="276"/>
    </row>
    <row r="5" spans="1:8" ht="15">
      <c r="A5" s="276" t="s">
        <v>84</v>
      </c>
      <c r="B5" s="276"/>
      <c r="C5" s="276"/>
      <c r="D5" s="276"/>
      <c r="E5" s="276"/>
      <c r="F5" s="276"/>
      <c r="G5" s="276"/>
      <c r="H5" s="276"/>
    </row>
    <row r="6" spans="1:8" ht="15">
      <c r="A6" s="276" t="s">
        <v>85</v>
      </c>
      <c r="B6" s="276"/>
      <c r="C6" s="276"/>
      <c r="D6" s="276"/>
      <c r="E6" s="276"/>
      <c r="F6" s="276"/>
      <c r="G6" s="276"/>
      <c r="H6" s="276"/>
    </row>
    <row r="7" spans="1:8" ht="18">
      <c r="A7" s="277" t="s">
        <v>86</v>
      </c>
      <c r="B7" s="277"/>
      <c r="C7" s="277"/>
      <c r="D7" s="277"/>
      <c r="E7" s="277"/>
      <c r="F7" s="277"/>
      <c r="G7" s="277"/>
      <c r="H7" s="277"/>
    </row>
    <row r="8" spans="1:8" ht="18.75" thickBot="1">
      <c r="A8" s="84"/>
      <c r="B8" s="84"/>
      <c r="C8" s="84"/>
      <c r="D8" s="84"/>
      <c r="E8" s="84"/>
      <c r="F8" s="84"/>
      <c r="G8" s="84"/>
      <c r="H8" s="84"/>
    </row>
    <row r="9" spans="1:9" ht="15.75" thickBot="1">
      <c r="A9" s="282" t="s">
        <v>181</v>
      </c>
      <c r="B9" s="283"/>
      <c r="C9" s="283"/>
      <c r="D9" s="283"/>
      <c r="E9" s="283"/>
      <c r="F9" s="283"/>
      <c r="G9" s="283"/>
      <c r="H9" s="283"/>
      <c r="I9" s="284"/>
    </row>
    <row r="10" spans="1:9" ht="16.5" thickBot="1">
      <c r="A10" s="285" t="s">
        <v>26</v>
      </c>
      <c r="B10" s="286"/>
      <c r="C10" s="286"/>
      <c r="D10" s="286"/>
      <c r="E10" s="286"/>
      <c r="F10" s="286"/>
      <c r="G10" s="286"/>
      <c r="H10" s="286"/>
      <c r="I10" s="287"/>
    </row>
    <row r="11" spans="1:9" ht="13.5" thickBot="1">
      <c r="A11" s="288" t="s">
        <v>14</v>
      </c>
      <c r="B11" s="289"/>
      <c r="C11" s="77" t="s">
        <v>7</v>
      </c>
      <c r="D11" s="21" t="s">
        <v>0</v>
      </c>
      <c r="E11" s="21" t="s">
        <v>137</v>
      </c>
      <c r="F11" s="21"/>
      <c r="G11" s="83" t="s">
        <v>168</v>
      </c>
      <c r="H11" s="22" t="s">
        <v>1</v>
      </c>
      <c r="I11" s="78" t="s">
        <v>69</v>
      </c>
    </row>
    <row r="12" spans="1:9" ht="12.75">
      <c r="A12" s="85" t="s">
        <v>155</v>
      </c>
      <c r="B12" s="11" t="s">
        <v>102</v>
      </c>
      <c r="C12" s="12">
        <v>11</v>
      </c>
      <c r="D12" s="234">
        <v>93350</v>
      </c>
      <c r="E12" s="82">
        <v>1100</v>
      </c>
      <c r="F12" s="82"/>
      <c r="G12" s="40">
        <f>(D12-E12)*18%</f>
        <v>16605</v>
      </c>
      <c r="H12" s="82">
        <f>D12-E12+G12</f>
        <v>108855</v>
      </c>
      <c r="I12" s="82">
        <f>H12-G12</f>
        <v>92250</v>
      </c>
    </row>
    <row r="13" spans="1:9" ht="12.75">
      <c r="A13" s="28" t="s">
        <v>155</v>
      </c>
      <c r="B13" s="2" t="s">
        <v>138</v>
      </c>
      <c r="C13" s="9" t="s">
        <v>101</v>
      </c>
      <c r="D13" s="91">
        <v>92550</v>
      </c>
      <c r="E13" s="3">
        <v>1100</v>
      </c>
      <c r="F13" s="3"/>
      <c r="G13" s="39">
        <f aca="true" t="shared" si="0" ref="G13:G33">(D13-E13)*18%</f>
        <v>16461</v>
      </c>
      <c r="H13" s="3">
        <f aca="true" t="shared" si="1" ref="H13:H33">D13-E13+G13</f>
        <v>107911</v>
      </c>
      <c r="I13" s="82">
        <f aca="true" t="shared" si="2" ref="I13:I33">H13-G13</f>
        <v>91450</v>
      </c>
    </row>
    <row r="14" spans="1:9" ht="12.75">
      <c r="A14" s="28" t="s">
        <v>155</v>
      </c>
      <c r="B14" s="2" t="s">
        <v>20</v>
      </c>
      <c r="C14" s="9">
        <v>6</v>
      </c>
      <c r="D14" s="91">
        <v>93300</v>
      </c>
      <c r="E14" s="3">
        <v>1100</v>
      </c>
      <c r="F14" s="3"/>
      <c r="G14" s="39">
        <f t="shared" si="0"/>
        <v>16596</v>
      </c>
      <c r="H14" s="3">
        <f t="shared" si="1"/>
        <v>108796</v>
      </c>
      <c r="I14" s="82">
        <f t="shared" si="2"/>
        <v>92200</v>
      </c>
    </row>
    <row r="15" spans="1:9" ht="12.75">
      <c r="A15" s="28" t="s">
        <v>155</v>
      </c>
      <c r="B15" s="2" t="s">
        <v>21</v>
      </c>
      <c r="C15" s="9">
        <v>3</v>
      </c>
      <c r="D15" s="91">
        <v>93500</v>
      </c>
      <c r="E15" s="3">
        <v>1100</v>
      </c>
      <c r="F15" s="3"/>
      <c r="G15" s="39">
        <f t="shared" si="0"/>
        <v>16632</v>
      </c>
      <c r="H15" s="3">
        <f t="shared" si="1"/>
        <v>109032</v>
      </c>
      <c r="I15" s="82">
        <f t="shared" si="2"/>
        <v>92400</v>
      </c>
    </row>
    <row r="16" spans="1:9" ht="12.75">
      <c r="A16" s="28" t="s">
        <v>155</v>
      </c>
      <c r="B16" s="2" t="s">
        <v>164</v>
      </c>
      <c r="C16" s="9">
        <v>3.4</v>
      </c>
      <c r="D16" s="91">
        <v>96050</v>
      </c>
      <c r="E16" s="3">
        <v>1100</v>
      </c>
      <c r="F16" s="3"/>
      <c r="G16" s="39">
        <f t="shared" si="0"/>
        <v>17091</v>
      </c>
      <c r="H16" s="3">
        <f>D16-E16+G16</f>
        <v>112041</v>
      </c>
      <c r="I16" s="82">
        <f t="shared" si="2"/>
        <v>94950</v>
      </c>
    </row>
    <row r="17" spans="1:9" ht="12.75">
      <c r="A17" s="28" t="s">
        <v>6</v>
      </c>
      <c r="B17" s="2" t="s">
        <v>17</v>
      </c>
      <c r="C17" s="9">
        <v>3</v>
      </c>
      <c r="D17" s="91">
        <v>94200</v>
      </c>
      <c r="E17" s="3">
        <v>1100</v>
      </c>
      <c r="F17" s="3"/>
      <c r="G17" s="39">
        <f t="shared" si="0"/>
        <v>16758</v>
      </c>
      <c r="H17" s="3">
        <f t="shared" si="1"/>
        <v>109858</v>
      </c>
      <c r="I17" s="82">
        <f t="shared" si="2"/>
        <v>93100</v>
      </c>
    </row>
    <row r="18" spans="1:9" ht="12.75">
      <c r="A18" s="28" t="s">
        <v>18</v>
      </c>
      <c r="B18" s="2" t="s">
        <v>19</v>
      </c>
      <c r="C18" s="9">
        <v>11</v>
      </c>
      <c r="D18" s="91">
        <v>94900</v>
      </c>
      <c r="E18" s="3">
        <v>1100</v>
      </c>
      <c r="F18" s="3"/>
      <c r="G18" s="39">
        <f t="shared" si="0"/>
        <v>16884</v>
      </c>
      <c r="H18" s="3">
        <f t="shared" si="1"/>
        <v>110684</v>
      </c>
      <c r="I18" s="82">
        <f t="shared" si="2"/>
        <v>93800</v>
      </c>
    </row>
    <row r="19" spans="1:9" ht="12.75">
      <c r="A19" s="28" t="s">
        <v>156</v>
      </c>
      <c r="B19" s="2" t="s">
        <v>79</v>
      </c>
      <c r="C19" s="9">
        <v>12</v>
      </c>
      <c r="D19" s="91">
        <v>100760</v>
      </c>
      <c r="E19" s="3">
        <v>1100</v>
      </c>
      <c r="F19" s="3"/>
      <c r="G19" s="39">
        <f t="shared" si="0"/>
        <v>17938.8</v>
      </c>
      <c r="H19" s="3">
        <f t="shared" si="1"/>
        <v>117598.8</v>
      </c>
      <c r="I19" s="82">
        <f t="shared" si="2"/>
        <v>99660</v>
      </c>
    </row>
    <row r="20" spans="1:9" s="104" customFormat="1" ht="12.75">
      <c r="A20" s="99" t="s">
        <v>156</v>
      </c>
      <c r="B20" s="100" t="s">
        <v>96</v>
      </c>
      <c r="C20" s="101"/>
      <c r="D20" s="235">
        <v>99960</v>
      </c>
      <c r="E20" s="102">
        <v>1100</v>
      </c>
      <c r="F20" s="102"/>
      <c r="G20" s="102">
        <f t="shared" si="0"/>
        <v>17794.8</v>
      </c>
      <c r="H20" s="102">
        <f t="shared" si="1"/>
        <v>116654.8</v>
      </c>
      <c r="I20" s="103">
        <f t="shared" si="2"/>
        <v>98860</v>
      </c>
    </row>
    <row r="21" spans="1:9" ht="12.75">
      <c r="A21" s="28" t="s">
        <v>104</v>
      </c>
      <c r="B21" s="2" t="s">
        <v>105</v>
      </c>
      <c r="C21" s="9">
        <v>12</v>
      </c>
      <c r="D21" s="91">
        <v>95780</v>
      </c>
      <c r="E21" s="3">
        <v>1100</v>
      </c>
      <c r="F21" s="3"/>
      <c r="G21" s="39">
        <f t="shared" si="0"/>
        <v>17042.399999999998</v>
      </c>
      <c r="H21" s="3">
        <f t="shared" si="1"/>
        <v>111722.4</v>
      </c>
      <c r="I21" s="82">
        <f t="shared" si="2"/>
        <v>94680</v>
      </c>
    </row>
    <row r="22" spans="1:9" ht="12.75">
      <c r="A22" s="28" t="s">
        <v>104</v>
      </c>
      <c r="B22" s="2" t="s">
        <v>139</v>
      </c>
      <c r="C22" s="9">
        <v>10</v>
      </c>
      <c r="D22" s="91">
        <v>97480</v>
      </c>
      <c r="E22" s="3">
        <v>1100</v>
      </c>
      <c r="F22" s="3"/>
      <c r="G22" s="39">
        <f t="shared" si="0"/>
        <v>17348.399999999998</v>
      </c>
      <c r="H22" s="3">
        <f t="shared" si="1"/>
        <v>113728.4</v>
      </c>
      <c r="I22" s="82">
        <f t="shared" si="2"/>
        <v>96380</v>
      </c>
    </row>
    <row r="23" spans="1:9" ht="12.75">
      <c r="A23" s="28" t="s">
        <v>95</v>
      </c>
      <c r="B23" s="2" t="s">
        <v>94</v>
      </c>
      <c r="C23" s="9">
        <v>1.9</v>
      </c>
      <c r="D23" s="91">
        <v>101580</v>
      </c>
      <c r="E23" s="3">
        <v>1100</v>
      </c>
      <c r="F23" s="3"/>
      <c r="G23" s="39">
        <f t="shared" si="0"/>
        <v>18086.399999999998</v>
      </c>
      <c r="H23" s="3">
        <f t="shared" si="1"/>
        <v>118566.4</v>
      </c>
      <c r="I23" s="82">
        <f t="shared" si="2"/>
        <v>100480</v>
      </c>
    </row>
    <row r="24" spans="1:9" ht="12.75">
      <c r="A24" s="28" t="s">
        <v>104</v>
      </c>
      <c r="B24" s="2" t="s">
        <v>81</v>
      </c>
      <c r="C24" s="9">
        <v>3</v>
      </c>
      <c r="D24" s="91">
        <v>95780</v>
      </c>
      <c r="E24" s="3">
        <v>1100</v>
      </c>
      <c r="F24" s="3"/>
      <c r="G24" s="39">
        <f t="shared" si="0"/>
        <v>17042.399999999998</v>
      </c>
      <c r="H24" s="3">
        <f t="shared" si="1"/>
        <v>111722.4</v>
      </c>
      <c r="I24" s="82">
        <f t="shared" si="2"/>
        <v>94680</v>
      </c>
    </row>
    <row r="25" spans="1:9" ht="12.75">
      <c r="A25" s="28" t="s">
        <v>104</v>
      </c>
      <c r="B25" s="2" t="s">
        <v>90</v>
      </c>
      <c r="C25" s="9">
        <v>8</v>
      </c>
      <c r="D25" s="91">
        <v>99080</v>
      </c>
      <c r="E25" s="3">
        <v>1100</v>
      </c>
      <c r="F25" s="3"/>
      <c r="G25" s="39">
        <f t="shared" si="0"/>
        <v>17636.399999999998</v>
      </c>
      <c r="H25" s="3">
        <f t="shared" si="1"/>
        <v>115616.4</v>
      </c>
      <c r="I25" s="82">
        <f t="shared" si="2"/>
        <v>97980</v>
      </c>
    </row>
    <row r="26" spans="1:9" s="104" customFormat="1" ht="12.75">
      <c r="A26" s="99" t="s">
        <v>104</v>
      </c>
      <c r="B26" s="100" t="s">
        <v>103</v>
      </c>
      <c r="C26" s="101"/>
      <c r="D26" s="235">
        <v>98280</v>
      </c>
      <c r="E26" s="102">
        <v>1100</v>
      </c>
      <c r="F26" s="102"/>
      <c r="G26" s="102">
        <f t="shared" si="0"/>
        <v>17492.399999999998</v>
      </c>
      <c r="H26" s="102">
        <f t="shared" si="1"/>
        <v>114672.4</v>
      </c>
      <c r="I26" s="103">
        <f t="shared" si="2"/>
        <v>97180</v>
      </c>
    </row>
    <row r="27" spans="1:9" ht="12.75">
      <c r="A27" s="28" t="s">
        <v>160</v>
      </c>
      <c r="B27" s="2" t="s">
        <v>161</v>
      </c>
      <c r="C27" s="9">
        <v>40</v>
      </c>
      <c r="D27" s="91">
        <v>97250</v>
      </c>
      <c r="E27" s="3">
        <v>1100</v>
      </c>
      <c r="F27" s="3"/>
      <c r="G27" s="39">
        <f t="shared" si="0"/>
        <v>17307</v>
      </c>
      <c r="H27" s="3">
        <f t="shared" si="1"/>
        <v>113457</v>
      </c>
      <c r="I27" s="82">
        <f t="shared" si="2"/>
        <v>96150</v>
      </c>
    </row>
    <row r="28" spans="1:9" ht="12.75">
      <c r="A28" s="28" t="s">
        <v>160</v>
      </c>
      <c r="B28" s="2" t="s">
        <v>159</v>
      </c>
      <c r="C28" s="9">
        <v>8</v>
      </c>
      <c r="D28" s="91">
        <v>95780</v>
      </c>
      <c r="E28" s="3">
        <v>1100</v>
      </c>
      <c r="F28" s="3"/>
      <c r="G28" s="39">
        <f t="shared" si="0"/>
        <v>17042.399999999998</v>
      </c>
      <c r="H28" s="3">
        <f t="shared" si="1"/>
        <v>111722.4</v>
      </c>
      <c r="I28" s="82">
        <f t="shared" si="2"/>
        <v>94680</v>
      </c>
    </row>
    <row r="29" spans="1:9" ht="12.75">
      <c r="A29" s="28" t="s">
        <v>160</v>
      </c>
      <c r="B29" s="2" t="s">
        <v>162</v>
      </c>
      <c r="C29" s="9">
        <v>65</v>
      </c>
      <c r="D29" s="91">
        <v>97230</v>
      </c>
      <c r="E29" s="3">
        <v>1100</v>
      </c>
      <c r="F29" s="3"/>
      <c r="G29" s="39">
        <f t="shared" si="0"/>
        <v>17303.399999999998</v>
      </c>
      <c r="H29" s="3">
        <f t="shared" si="1"/>
        <v>113433.4</v>
      </c>
      <c r="I29" s="82">
        <f t="shared" si="2"/>
        <v>96130</v>
      </c>
    </row>
    <row r="30" spans="1:9" ht="12.75">
      <c r="A30" s="28" t="s">
        <v>160</v>
      </c>
      <c r="B30" s="2" t="s">
        <v>163</v>
      </c>
      <c r="C30" s="9">
        <v>55</v>
      </c>
      <c r="D30" s="91">
        <v>97280</v>
      </c>
      <c r="E30" s="3">
        <v>1100</v>
      </c>
      <c r="F30" s="3"/>
      <c r="G30" s="39">
        <f t="shared" si="0"/>
        <v>17312.399999999998</v>
      </c>
      <c r="H30" s="3">
        <f t="shared" si="1"/>
        <v>113492.4</v>
      </c>
      <c r="I30" s="82">
        <f t="shared" si="2"/>
        <v>96180</v>
      </c>
    </row>
    <row r="31" spans="1:9" ht="12.75">
      <c r="A31" s="28" t="s">
        <v>166</v>
      </c>
      <c r="B31" s="2" t="s">
        <v>165</v>
      </c>
      <c r="C31" s="9">
        <v>3</v>
      </c>
      <c r="D31" s="91">
        <v>96850</v>
      </c>
      <c r="E31" s="3">
        <v>1100</v>
      </c>
      <c r="F31" s="3"/>
      <c r="G31" s="39">
        <f t="shared" si="0"/>
        <v>17235</v>
      </c>
      <c r="H31" s="3">
        <f t="shared" si="1"/>
        <v>112985</v>
      </c>
      <c r="I31" s="82">
        <f t="shared" si="2"/>
        <v>95750</v>
      </c>
    </row>
    <row r="32" spans="1:9" ht="12.75">
      <c r="A32" s="28"/>
      <c r="B32" s="2" t="s">
        <v>171</v>
      </c>
      <c r="C32" s="9"/>
      <c r="D32" s="91">
        <v>97500</v>
      </c>
      <c r="E32" s="3">
        <v>1100</v>
      </c>
      <c r="F32" s="3"/>
      <c r="G32" s="39">
        <f>(D32-E32)*18%</f>
        <v>17352</v>
      </c>
      <c r="H32" s="3">
        <f t="shared" si="1"/>
        <v>113752</v>
      </c>
      <c r="I32" s="82">
        <f>H32-G32</f>
        <v>96400</v>
      </c>
    </row>
    <row r="33" spans="1:9" ht="12.75">
      <c r="A33" s="35" t="s">
        <v>97</v>
      </c>
      <c r="B33" s="2" t="s">
        <v>140</v>
      </c>
      <c r="C33" s="9" t="s">
        <v>100</v>
      </c>
      <c r="D33" s="91">
        <v>97500</v>
      </c>
      <c r="E33" s="3">
        <v>1100</v>
      </c>
      <c r="F33" s="3"/>
      <c r="G33" s="39">
        <f t="shared" si="0"/>
        <v>17352</v>
      </c>
      <c r="H33" s="3">
        <f t="shared" si="1"/>
        <v>113752</v>
      </c>
      <c r="I33" s="82">
        <f t="shared" si="2"/>
        <v>96400</v>
      </c>
    </row>
    <row r="34" spans="1:9" ht="12.75">
      <c r="A34" s="28"/>
      <c r="B34" s="2"/>
      <c r="C34" s="9"/>
      <c r="D34" s="39"/>
      <c r="E34" s="3"/>
      <c r="F34" s="3"/>
      <c r="G34" s="39"/>
      <c r="H34" s="3"/>
      <c r="I34" s="29"/>
    </row>
    <row r="35" spans="1:9" ht="12.75">
      <c r="A35" s="28"/>
      <c r="B35" s="2"/>
      <c r="C35" s="9"/>
      <c r="D35" s="39"/>
      <c r="E35" s="3"/>
      <c r="F35" s="3"/>
      <c r="G35" s="39"/>
      <c r="H35" s="3"/>
      <c r="I35" s="29"/>
    </row>
    <row r="36" spans="2:8" ht="13.5" thickBot="1">
      <c r="B36" s="1"/>
      <c r="D36" s="4"/>
      <c r="E36" s="4"/>
      <c r="F36" s="4"/>
      <c r="G36" s="4"/>
      <c r="H36" s="4"/>
    </row>
    <row r="37" spans="1:9" ht="16.5" thickBot="1">
      <c r="A37" s="285" t="s">
        <v>22</v>
      </c>
      <c r="B37" s="286"/>
      <c r="C37" s="286"/>
      <c r="D37" s="286"/>
      <c r="E37" s="286"/>
      <c r="F37" s="286"/>
      <c r="G37" s="286"/>
      <c r="H37" s="286"/>
      <c r="I37" s="287"/>
    </row>
    <row r="38" spans="1:9" ht="13.5" thickBot="1">
      <c r="A38" s="290" t="s">
        <v>14</v>
      </c>
      <c r="B38" s="291"/>
      <c r="C38" s="56" t="s">
        <v>7</v>
      </c>
      <c r="D38" s="54" t="s">
        <v>0</v>
      </c>
      <c r="E38" s="54" t="s">
        <v>137</v>
      </c>
      <c r="F38" s="54"/>
      <c r="G38" s="13" t="s">
        <v>168</v>
      </c>
      <c r="H38" s="55" t="s">
        <v>1</v>
      </c>
      <c r="I38" s="57" t="s">
        <v>69</v>
      </c>
    </row>
    <row r="39" spans="1:9" ht="13.5" thickBot="1">
      <c r="A39" s="110" t="s">
        <v>6</v>
      </c>
      <c r="B39" s="111" t="s">
        <v>23</v>
      </c>
      <c r="C39" s="112">
        <v>0.9</v>
      </c>
      <c r="D39" s="105">
        <v>81535</v>
      </c>
      <c r="E39" s="113">
        <v>1100</v>
      </c>
      <c r="F39" s="113">
        <v>0</v>
      </c>
      <c r="G39" s="105">
        <f>(D39-E39-F39)*18%</f>
        <v>14478.3</v>
      </c>
      <c r="H39" s="113">
        <f>D39-E39-F39+G39</f>
        <v>94913.3</v>
      </c>
      <c r="I39" s="139">
        <f aca="true" t="shared" si="3" ref="I39:I56">H39-G39</f>
        <v>80435</v>
      </c>
    </row>
    <row r="40" spans="1:9" s="145" customFormat="1" ht="13.5" thickBot="1">
      <c r="A40" s="140" t="s">
        <v>107</v>
      </c>
      <c r="B40" s="116" t="s">
        <v>106</v>
      </c>
      <c r="C40" s="117">
        <v>1.2</v>
      </c>
      <c r="D40" s="106">
        <v>80003</v>
      </c>
      <c r="E40" s="141">
        <v>1100</v>
      </c>
      <c r="F40" s="113">
        <v>0</v>
      </c>
      <c r="G40" s="105">
        <f aca="true" t="shared" si="4" ref="G40:G56">(D40-E40-F40)*18%</f>
        <v>14202.539999999999</v>
      </c>
      <c r="H40" s="113">
        <f aca="true" t="shared" si="5" ref="H40:H56">D40-E40-F40+G40</f>
        <v>93105.54</v>
      </c>
      <c r="I40" s="139">
        <f t="shared" si="3"/>
        <v>78903</v>
      </c>
    </row>
    <row r="41" spans="1:9" s="145" customFormat="1" ht="13.5" thickBot="1">
      <c r="A41" s="140" t="s">
        <v>5</v>
      </c>
      <c r="B41" s="116" t="s">
        <v>172</v>
      </c>
      <c r="C41" s="117">
        <v>2.7</v>
      </c>
      <c r="D41" s="106">
        <v>77925</v>
      </c>
      <c r="E41" s="141">
        <v>1100</v>
      </c>
      <c r="F41" s="113">
        <v>0</v>
      </c>
      <c r="G41" s="105">
        <f>(D41-E41-F41)*18%</f>
        <v>13828.5</v>
      </c>
      <c r="H41" s="113">
        <f>D41-E41-F41+G41</f>
        <v>90653.5</v>
      </c>
      <c r="I41" s="139">
        <f>H41-G41</f>
        <v>76825</v>
      </c>
    </row>
    <row r="42" spans="1:9" s="145" customFormat="1" ht="13.5" thickBot="1">
      <c r="A42" s="140" t="s">
        <v>5</v>
      </c>
      <c r="B42" s="142" t="s">
        <v>11</v>
      </c>
      <c r="C42" s="117">
        <v>8</v>
      </c>
      <c r="D42" s="106">
        <v>77925</v>
      </c>
      <c r="E42" s="141">
        <v>1100</v>
      </c>
      <c r="F42" s="113">
        <v>0</v>
      </c>
      <c r="G42" s="105">
        <f t="shared" si="4"/>
        <v>13828.5</v>
      </c>
      <c r="H42" s="113">
        <f t="shared" si="5"/>
        <v>90653.5</v>
      </c>
      <c r="I42" s="139">
        <f t="shared" si="3"/>
        <v>76825</v>
      </c>
    </row>
    <row r="43" spans="1:9" s="145" customFormat="1" ht="13.5" thickBot="1">
      <c r="A43" s="143" t="s">
        <v>5</v>
      </c>
      <c r="B43" s="142" t="s">
        <v>108</v>
      </c>
      <c r="C43" s="117">
        <v>8</v>
      </c>
      <c r="D43" s="106">
        <v>79245</v>
      </c>
      <c r="E43" s="141">
        <v>1100</v>
      </c>
      <c r="F43" s="113">
        <v>0</v>
      </c>
      <c r="G43" s="105">
        <f t="shared" si="4"/>
        <v>14066.1</v>
      </c>
      <c r="H43" s="113">
        <f t="shared" si="5"/>
        <v>92211.1</v>
      </c>
      <c r="I43" s="139">
        <f t="shared" si="3"/>
        <v>78145</v>
      </c>
    </row>
    <row r="44" spans="1:9" s="145" customFormat="1" ht="13.5" thickBot="1">
      <c r="A44" s="143" t="s">
        <v>24</v>
      </c>
      <c r="B44" s="142" t="s">
        <v>89</v>
      </c>
      <c r="C44" s="117">
        <v>18</v>
      </c>
      <c r="D44" s="106">
        <v>79143</v>
      </c>
      <c r="E44" s="141">
        <v>1100</v>
      </c>
      <c r="F44" s="113">
        <v>0</v>
      </c>
      <c r="G44" s="105">
        <f t="shared" si="4"/>
        <v>14047.74</v>
      </c>
      <c r="H44" s="113">
        <f t="shared" si="5"/>
        <v>92090.74</v>
      </c>
      <c r="I44" s="139">
        <f t="shared" si="3"/>
        <v>78043</v>
      </c>
    </row>
    <row r="45" spans="1:9" s="145" customFormat="1" ht="13.5" thickBot="1">
      <c r="A45" s="143" t="s">
        <v>9</v>
      </c>
      <c r="B45" s="142" t="s">
        <v>8</v>
      </c>
      <c r="C45" s="117">
        <v>1.2</v>
      </c>
      <c r="D45" s="106">
        <v>78575</v>
      </c>
      <c r="E45" s="141">
        <v>1100</v>
      </c>
      <c r="F45" s="113">
        <v>0</v>
      </c>
      <c r="G45" s="105">
        <f t="shared" si="4"/>
        <v>13945.5</v>
      </c>
      <c r="H45" s="113">
        <f t="shared" si="5"/>
        <v>91420.5</v>
      </c>
      <c r="I45" s="139">
        <f t="shared" si="3"/>
        <v>77475</v>
      </c>
    </row>
    <row r="46" spans="1:9" s="145" customFormat="1" ht="13.5" thickBot="1">
      <c r="A46" s="143" t="s">
        <v>71</v>
      </c>
      <c r="B46" s="142" t="s">
        <v>70</v>
      </c>
      <c r="C46" s="117">
        <v>0.35</v>
      </c>
      <c r="D46" s="106">
        <v>80977</v>
      </c>
      <c r="E46" s="141">
        <v>1100</v>
      </c>
      <c r="F46" s="113">
        <v>0</v>
      </c>
      <c r="G46" s="105">
        <f t="shared" si="4"/>
        <v>14377.859999999999</v>
      </c>
      <c r="H46" s="113">
        <f t="shared" si="5"/>
        <v>94254.86</v>
      </c>
      <c r="I46" s="139">
        <f t="shared" si="3"/>
        <v>79877</v>
      </c>
    </row>
    <row r="47" spans="1:9" s="145" customFormat="1" ht="13.5" thickBot="1">
      <c r="A47" s="143" t="s">
        <v>10</v>
      </c>
      <c r="B47" s="142" t="s">
        <v>114</v>
      </c>
      <c r="C47" s="117">
        <v>0.28</v>
      </c>
      <c r="D47" s="106">
        <v>79682</v>
      </c>
      <c r="E47" s="141">
        <v>1100</v>
      </c>
      <c r="F47" s="113">
        <v>0</v>
      </c>
      <c r="G47" s="105">
        <f t="shared" si="4"/>
        <v>14144.76</v>
      </c>
      <c r="H47" s="113">
        <f t="shared" si="5"/>
        <v>92726.76</v>
      </c>
      <c r="I47" s="139">
        <f t="shared" si="3"/>
        <v>78582</v>
      </c>
    </row>
    <row r="48" spans="1:9" s="145" customFormat="1" ht="13.5" thickBot="1">
      <c r="A48" s="143" t="s">
        <v>10</v>
      </c>
      <c r="B48" s="142" t="s">
        <v>112</v>
      </c>
      <c r="C48" s="117">
        <v>0.22</v>
      </c>
      <c r="D48" s="106">
        <v>79682</v>
      </c>
      <c r="E48" s="141">
        <v>1100</v>
      </c>
      <c r="F48" s="113">
        <v>0</v>
      </c>
      <c r="G48" s="105">
        <f t="shared" si="4"/>
        <v>14144.76</v>
      </c>
      <c r="H48" s="113">
        <f t="shared" si="5"/>
        <v>92726.76</v>
      </c>
      <c r="I48" s="139">
        <f t="shared" si="3"/>
        <v>78582</v>
      </c>
    </row>
    <row r="49" spans="1:9" s="145" customFormat="1" ht="13.5" thickBot="1">
      <c r="A49" s="143" t="s">
        <v>33</v>
      </c>
      <c r="B49" s="142" t="s">
        <v>34</v>
      </c>
      <c r="C49" s="117">
        <v>0.43</v>
      </c>
      <c r="D49" s="106">
        <v>84442</v>
      </c>
      <c r="E49" s="141">
        <v>1100</v>
      </c>
      <c r="F49" s="113">
        <v>0</v>
      </c>
      <c r="G49" s="105">
        <f t="shared" si="4"/>
        <v>15001.56</v>
      </c>
      <c r="H49" s="113">
        <f t="shared" si="5"/>
        <v>98343.56</v>
      </c>
      <c r="I49" s="139">
        <f t="shared" si="3"/>
        <v>83342</v>
      </c>
    </row>
    <row r="50" spans="1:9" s="145" customFormat="1" ht="13.5" thickBot="1">
      <c r="A50" s="143" t="s">
        <v>33</v>
      </c>
      <c r="B50" s="142" t="s">
        <v>93</v>
      </c>
      <c r="C50" s="117">
        <v>0.22</v>
      </c>
      <c r="D50" s="106">
        <v>85742</v>
      </c>
      <c r="E50" s="141">
        <v>1100</v>
      </c>
      <c r="F50" s="113">
        <v>0</v>
      </c>
      <c r="G50" s="105">
        <f t="shared" si="4"/>
        <v>15235.56</v>
      </c>
      <c r="H50" s="113">
        <f t="shared" si="5"/>
        <v>99877.56</v>
      </c>
      <c r="I50" s="139">
        <f t="shared" si="3"/>
        <v>84642</v>
      </c>
    </row>
    <row r="51" spans="1:9" s="145" customFormat="1" ht="13.5" thickBot="1">
      <c r="A51" s="121" t="s">
        <v>33</v>
      </c>
      <c r="B51" s="116" t="s">
        <v>91</v>
      </c>
      <c r="C51" s="117"/>
      <c r="D51" s="106">
        <v>80062</v>
      </c>
      <c r="E51" s="141">
        <v>1100</v>
      </c>
      <c r="F51" s="113">
        <v>0</v>
      </c>
      <c r="G51" s="105">
        <f t="shared" si="4"/>
        <v>14213.16</v>
      </c>
      <c r="H51" s="113">
        <f t="shared" si="5"/>
        <v>93175.16</v>
      </c>
      <c r="I51" s="139">
        <f t="shared" si="3"/>
        <v>78962</v>
      </c>
    </row>
    <row r="52" spans="1:9" s="145" customFormat="1" ht="13.5" thickBot="1">
      <c r="A52" s="121" t="s">
        <v>33</v>
      </c>
      <c r="B52" s="116" t="s">
        <v>111</v>
      </c>
      <c r="C52" s="117"/>
      <c r="D52" s="106">
        <v>83432</v>
      </c>
      <c r="E52" s="141">
        <v>1100</v>
      </c>
      <c r="F52" s="113">
        <v>0</v>
      </c>
      <c r="G52" s="105">
        <f t="shared" si="4"/>
        <v>14819.76</v>
      </c>
      <c r="H52" s="113">
        <f t="shared" si="5"/>
        <v>97151.76</v>
      </c>
      <c r="I52" s="139">
        <f t="shared" si="3"/>
        <v>82332</v>
      </c>
    </row>
    <row r="53" spans="1:9" s="145" customFormat="1" ht="13.5" thickBot="1">
      <c r="A53" s="143" t="s">
        <v>2</v>
      </c>
      <c r="B53" s="142" t="s">
        <v>3</v>
      </c>
      <c r="C53" s="117" t="s">
        <v>27</v>
      </c>
      <c r="D53" s="106">
        <v>73505</v>
      </c>
      <c r="E53" s="141">
        <v>0</v>
      </c>
      <c r="F53" s="113">
        <v>0</v>
      </c>
      <c r="G53" s="105">
        <f t="shared" si="4"/>
        <v>13230.9</v>
      </c>
      <c r="H53" s="113">
        <f t="shared" si="5"/>
        <v>86735.9</v>
      </c>
      <c r="I53" s="139">
        <f t="shared" si="3"/>
        <v>73505</v>
      </c>
    </row>
    <row r="54" spans="1:9" s="145" customFormat="1" ht="13.5" thickBot="1">
      <c r="A54" s="143" t="s">
        <v>2</v>
      </c>
      <c r="B54" s="142" t="s">
        <v>4</v>
      </c>
      <c r="C54" s="117" t="s">
        <v>27</v>
      </c>
      <c r="D54" s="106">
        <v>67889</v>
      </c>
      <c r="E54" s="141">
        <v>0</v>
      </c>
      <c r="F54" s="113">
        <v>0</v>
      </c>
      <c r="G54" s="105">
        <f t="shared" si="4"/>
        <v>12220.02</v>
      </c>
      <c r="H54" s="113">
        <f t="shared" si="5"/>
        <v>80109.02</v>
      </c>
      <c r="I54" s="139">
        <f t="shared" si="3"/>
        <v>67889</v>
      </c>
    </row>
    <row r="55" spans="1:9" s="145" customFormat="1" ht="13.5" thickBot="1">
      <c r="A55" s="121" t="s">
        <v>2</v>
      </c>
      <c r="B55" s="116" t="s">
        <v>13</v>
      </c>
      <c r="C55" s="117" t="s">
        <v>27</v>
      </c>
      <c r="D55" s="106">
        <v>74115</v>
      </c>
      <c r="E55" s="141">
        <v>0</v>
      </c>
      <c r="F55" s="113">
        <v>0</v>
      </c>
      <c r="G55" s="105">
        <f t="shared" si="4"/>
        <v>13340.699999999999</v>
      </c>
      <c r="H55" s="113">
        <f t="shared" si="5"/>
        <v>87455.7</v>
      </c>
      <c r="I55" s="139">
        <f t="shared" si="3"/>
        <v>74115</v>
      </c>
    </row>
    <row r="56" spans="1:9" s="145" customFormat="1" ht="13.5" thickBot="1">
      <c r="A56" s="18" t="s">
        <v>2</v>
      </c>
      <c r="B56" s="19" t="s">
        <v>28</v>
      </c>
      <c r="C56" s="122" t="s">
        <v>27</v>
      </c>
      <c r="D56" s="108">
        <v>74552</v>
      </c>
      <c r="E56" s="144">
        <v>0</v>
      </c>
      <c r="F56" s="113">
        <v>0</v>
      </c>
      <c r="G56" s="105">
        <f t="shared" si="4"/>
        <v>13419.359999999999</v>
      </c>
      <c r="H56" s="113">
        <f t="shared" si="5"/>
        <v>87971.36</v>
      </c>
      <c r="I56" s="139">
        <f t="shared" si="3"/>
        <v>74552</v>
      </c>
    </row>
    <row r="57" spans="2:8" s="145" customFormat="1" ht="13.5" thickBot="1">
      <c r="B57" s="146"/>
      <c r="D57" s="147"/>
      <c r="E57" s="147"/>
      <c r="F57" s="147"/>
      <c r="G57" s="147"/>
      <c r="H57" s="147"/>
    </row>
    <row r="58" spans="1:9" s="145" customFormat="1" ht="16.5" thickBot="1">
      <c r="A58" s="245" t="s">
        <v>25</v>
      </c>
      <c r="B58" s="246"/>
      <c r="C58" s="246"/>
      <c r="D58" s="246"/>
      <c r="E58" s="246"/>
      <c r="F58" s="246"/>
      <c r="G58" s="246"/>
      <c r="H58" s="246"/>
      <c r="I58" s="247"/>
    </row>
    <row r="59" spans="1:9" s="145" customFormat="1" ht="13.5" thickBot="1">
      <c r="A59" s="278" t="s">
        <v>14</v>
      </c>
      <c r="B59" s="279"/>
      <c r="C59" s="149" t="s">
        <v>7</v>
      </c>
      <c r="D59" s="150" t="s">
        <v>0</v>
      </c>
      <c r="E59" s="150" t="s">
        <v>137</v>
      </c>
      <c r="F59" s="150"/>
      <c r="G59" s="149" t="s">
        <v>168</v>
      </c>
      <c r="H59" s="151" t="s">
        <v>1</v>
      </c>
      <c r="I59" s="78" t="s">
        <v>69</v>
      </c>
    </row>
    <row r="60" spans="1:9" s="145" customFormat="1" ht="13.5" thickBot="1">
      <c r="A60" s="152" t="s">
        <v>30</v>
      </c>
      <c r="B60" s="152" t="s">
        <v>80</v>
      </c>
      <c r="C60" s="153">
        <v>0.92</v>
      </c>
      <c r="D60" s="154">
        <v>75792</v>
      </c>
      <c r="E60" s="139">
        <v>1100</v>
      </c>
      <c r="F60" s="113">
        <v>0</v>
      </c>
      <c r="G60" s="105">
        <f aca="true" t="shared" si="6" ref="G60:G69">(D60-E60-F60)*18%</f>
        <v>13444.56</v>
      </c>
      <c r="H60" s="113">
        <f aca="true" t="shared" si="7" ref="H60:H69">D60-E60-F60+G60</f>
        <v>88136.56</v>
      </c>
      <c r="I60" s="139">
        <f aca="true" t="shared" si="8" ref="I60:I69">H60-G60</f>
        <v>74692</v>
      </c>
    </row>
    <row r="61" spans="1:9" s="145" customFormat="1" ht="13.5" thickBot="1">
      <c r="A61" s="135" t="s">
        <v>173</v>
      </c>
      <c r="B61" s="135" t="s">
        <v>170</v>
      </c>
      <c r="C61" s="117">
        <v>1.1</v>
      </c>
      <c r="D61" s="96">
        <v>75792</v>
      </c>
      <c r="E61" s="141">
        <v>1100</v>
      </c>
      <c r="F61" s="113">
        <v>0</v>
      </c>
      <c r="G61" s="105">
        <f t="shared" si="6"/>
        <v>13444.56</v>
      </c>
      <c r="H61" s="113">
        <f t="shared" si="7"/>
        <v>88136.56</v>
      </c>
      <c r="I61" s="139">
        <f>H61-G61</f>
        <v>74692</v>
      </c>
    </row>
    <row r="62" spans="1:9" s="145" customFormat="1" ht="13.5" thickBot="1">
      <c r="A62" s="135" t="s">
        <v>30</v>
      </c>
      <c r="B62" s="135" t="s">
        <v>120</v>
      </c>
      <c r="C62" s="117">
        <v>2</v>
      </c>
      <c r="D62" s="96">
        <v>75792</v>
      </c>
      <c r="E62" s="141">
        <v>1100</v>
      </c>
      <c r="F62" s="113">
        <v>0</v>
      </c>
      <c r="G62" s="105">
        <f t="shared" si="6"/>
        <v>13444.56</v>
      </c>
      <c r="H62" s="113">
        <f t="shared" si="7"/>
        <v>88136.56</v>
      </c>
      <c r="I62" s="139">
        <f t="shared" si="8"/>
        <v>74692</v>
      </c>
    </row>
    <row r="63" spans="1:9" s="145" customFormat="1" ht="13.5" thickBot="1">
      <c r="A63" s="135" t="s">
        <v>30</v>
      </c>
      <c r="B63" s="135" t="s">
        <v>169</v>
      </c>
      <c r="C63" s="117">
        <v>3</v>
      </c>
      <c r="D63" s="96">
        <v>76092</v>
      </c>
      <c r="E63" s="141">
        <v>1100</v>
      </c>
      <c r="F63" s="113">
        <v>0</v>
      </c>
      <c r="G63" s="105">
        <f t="shared" si="6"/>
        <v>13498.56</v>
      </c>
      <c r="H63" s="113">
        <f t="shared" si="7"/>
        <v>88490.56</v>
      </c>
      <c r="I63" s="139">
        <f t="shared" si="8"/>
        <v>74992</v>
      </c>
    </row>
    <row r="64" spans="1:9" s="145" customFormat="1" ht="13.5" thickBot="1">
      <c r="A64" s="135" t="s">
        <v>74</v>
      </c>
      <c r="B64" s="135" t="s">
        <v>12</v>
      </c>
      <c r="C64" s="117">
        <v>4.2</v>
      </c>
      <c r="D64" s="96">
        <v>84223</v>
      </c>
      <c r="E64" s="141">
        <v>1100</v>
      </c>
      <c r="F64" s="113">
        <v>0</v>
      </c>
      <c r="G64" s="105">
        <f t="shared" si="6"/>
        <v>14962.14</v>
      </c>
      <c r="H64" s="113">
        <f t="shared" si="7"/>
        <v>98085.14</v>
      </c>
      <c r="I64" s="139">
        <f t="shared" si="8"/>
        <v>83123</v>
      </c>
    </row>
    <row r="65" spans="1:9" s="145" customFormat="1" ht="13.5" thickBot="1">
      <c r="A65" s="135" t="s">
        <v>36</v>
      </c>
      <c r="B65" s="135" t="s">
        <v>35</v>
      </c>
      <c r="C65" s="117">
        <v>6.5</v>
      </c>
      <c r="D65" s="96">
        <v>84115</v>
      </c>
      <c r="E65" s="141">
        <v>1100</v>
      </c>
      <c r="F65" s="113">
        <v>0</v>
      </c>
      <c r="G65" s="105">
        <f t="shared" si="6"/>
        <v>14942.699999999999</v>
      </c>
      <c r="H65" s="113">
        <f t="shared" si="7"/>
        <v>97957.7</v>
      </c>
      <c r="I65" s="139">
        <f t="shared" si="8"/>
        <v>83015</v>
      </c>
    </row>
    <row r="66" spans="1:9" s="145" customFormat="1" ht="13.5" thickBot="1">
      <c r="A66" s="135" t="s">
        <v>73</v>
      </c>
      <c r="B66" s="135" t="s">
        <v>72</v>
      </c>
      <c r="C66" s="117">
        <v>50</v>
      </c>
      <c r="D66" s="96">
        <v>85085</v>
      </c>
      <c r="E66" s="141">
        <v>1100</v>
      </c>
      <c r="F66" s="113">
        <v>0</v>
      </c>
      <c r="G66" s="105">
        <f t="shared" si="6"/>
        <v>15117.3</v>
      </c>
      <c r="H66" s="113">
        <f t="shared" si="7"/>
        <v>99102.3</v>
      </c>
      <c r="I66" s="139">
        <f t="shared" si="8"/>
        <v>83985</v>
      </c>
    </row>
    <row r="67" spans="1:9" s="145" customFormat="1" ht="13.5" thickBot="1">
      <c r="A67" s="135" t="s">
        <v>2</v>
      </c>
      <c r="B67" s="135" t="s">
        <v>29</v>
      </c>
      <c r="C67" s="117" t="s">
        <v>27</v>
      </c>
      <c r="D67" s="96">
        <v>74693</v>
      </c>
      <c r="E67" s="141">
        <v>0</v>
      </c>
      <c r="F67" s="113">
        <v>0</v>
      </c>
      <c r="G67" s="105">
        <f t="shared" si="6"/>
        <v>13444.74</v>
      </c>
      <c r="H67" s="113">
        <f t="shared" si="7"/>
        <v>88137.74</v>
      </c>
      <c r="I67" s="139">
        <f t="shared" si="8"/>
        <v>74693</v>
      </c>
    </row>
    <row r="68" spans="1:9" s="145" customFormat="1" ht="13.5" thickBot="1">
      <c r="A68" s="135" t="s">
        <v>2</v>
      </c>
      <c r="B68" s="135" t="s">
        <v>31</v>
      </c>
      <c r="C68" s="117" t="s">
        <v>27</v>
      </c>
      <c r="D68" s="96">
        <v>75185</v>
      </c>
      <c r="E68" s="141">
        <v>0</v>
      </c>
      <c r="F68" s="113">
        <v>0</v>
      </c>
      <c r="G68" s="105">
        <f t="shared" si="6"/>
        <v>13533.3</v>
      </c>
      <c r="H68" s="113">
        <f t="shared" si="7"/>
        <v>88718.3</v>
      </c>
      <c r="I68" s="139">
        <f t="shared" si="8"/>
        <v>75185</v>
      </c>
    </row>
    <row r="69" spans="1:9" s="145" customFormat="1" ht="12.75">
      <c r="A69" s="135" t="s">
        <v>2</v>
      </c>
      <c r="B69" s="135" t="s">
        <v>32</v>
      </c>
      <c r="C69" s="117" t="s">
        <v>27</v>
      </c>
      <c r="D69" s="96">
        <v>68912</v>
      </c>
      <c r="E69" s="141">
        <v>0</v>
      </c>
      <c r="F69" s="113">
        <v>0</v>
      </c>
      <c r="G69" s="105">
        <f t="shared" si="6"/>
        <v>12404.16</v>
      </c>
      <c r="H69" s="113">
        <f t="shared" si="7"/>
        <v>81316.16</v>
      </c>
      <c r="I69" s="139">
        <f t="shared" si="8"/>
        <v>68912</v>
      </c>
    </row>
    <row r="70" spans="1:9" s="52" customFormat="1" ht="12.75">
      <c r="A70" s="29"/>
      <c r="B70" s="29"/>
      <c r="C70" s="29"/>
      <c r="D70" s="29"/>
      <c r="E70" s="29"/>
      <c r="F70" s="29"/>
      <c r="G70" s="29"/>
      <c r="H70" s="29"/>
      <c r="I70" s="29"/>
    </row>
    <row r="71" ht="12.75">
      <c r="I71" s="52"/>
    </row>
    <row r="72" spans="1:8" ht="12.75">
      <c r="A72" s="280"/>
      <c r="B72" s="280"/>
      <c r="C72" s="280"/>
      <c r="D72" s="280"/>
      <c r="E72" s="280"/>
      <c r="F72" s="280"/>
      <c r="G72" s="280"/>
      <c r="H72" s="280"/>
    </row>
    <row r="74" spans="1:8" s="30" customFormat="1" ht="12.75">
      <c r="A74" s="281"/>
      <c r="B74" s="281"/>
      <c r="C74" s="281"/>
      <c r="D74" s="281"/>
      <c r="E74" s="281"/>
      <c r="F74" s="281"/>
      <c r="G74" s="281"/>
      <c r="H74" s="281"/>
    </row>
    <row r="75" s="30" customFormat="1" ht="12.75"/>
    <row r="76" spans="1:8" s="30" customFormat="1" ht="12.75">
      <c r="A76" s="47"/>
      <c r="B76" s="94"/>
      <c r="C76" s="48"/>
      <c r="D76" s="51"/>
      <c r="E76" s="51"/>
      <c r="F76" s="51"/>
      <c r="G76" s="51"/>
      <c r="H76" s="51"/>
    </row>
    <row r="77" spans="1:8" s="30" customFormat="1" ht="12.75">
      <c r="A77" s="47"/>
      <c r="B77" s="94"/>
      <c r="C77" s="26"/>
      <c r="D77" s="46"/>
      <c r="E77" s="46"/>
      <c r="F77" s="46"/>
      <c r="G77" s="46"/>
      <c r="H77" s="5"/>
    </row>
    <row r="78" spans="1:8" s="30" customFormat="1" ht="12.75">
      <c r="A78" s="47"/>
      <c r="B78" s="94"/>
      <c r="C78" s="26"/>
      <c r="D78" s="46"/>
      <c r="E78" s="46"/>
      <c r="F78" s="46"/>
      <c r="G78" s="46"/>
      <c r="H78" s="5"/>
    </row>
    <row r="79" spans="1:2" s="30" customFormat="1" ht="12.75">
      <c r="A79" s="47"/>
      <c r="B79" s="94"/>
    </row>
    <row r="80" spans="1:2" s="30" customFormat="1" ht="12.75">
      <c r="A80" s="47"/>
      <c r="B80" s="94"/>
    </row>
    <row r="81" spans="1:2" s="30" customFormat="1" ht="12.75">
      <c r="A81" s="47"/>
      <c r="B81" s="94"/>
    </row>
    <row r="82" spans="1:2" s="30" customFormat="1" ht="12.75">
      <c r="A82" s="47"/>
      <c r="B82" s="94"/>
    </row>
    <row r="83" spans="1:2" s="30" customFormat="1" ht="12.75">
      <c r="A83" s="47"/>
      <c r="B83" s="94"/>
    </row>
    <row r="84" spans="1:2" s="30" customFormat="1" ht="12.75">
      <c r="A84" s="47"/>
      <c r="B84" s="94"/>
    </row>
    <row r="85" spans="1:2" s="30" customFormat="1" ht="12.75">
      <c r="A85" s="47"/>
      <c r="B85" s="94"/>
    </row>
    <row r="86" spans="1:2" s="30" customFormat="1" ht="12.75">
      <c r="A86" s="47"/>
      <c r="B86" s="94"/>
    </row>
    <row r="87" spans="1:2" s="30" customFormat="1" ht="12.75">
      <c r="A87" s="47"/>
      <c r="B87" s="94"/>
    </row>
    <row r="88" spans="1:2" s="30" customFormat="1" ht="12.75">
      <c r="A88" s="47"/>
      <c r="B88" s="94"/>
    </row>
    <row r="89" s="30" customFormat="1" ht="12.75"/>
    <row r="90" s="30" customFormat="1" ht="12.75">
      <c r="A90" s="53"/>
    </row>
    <row r="91" s="30" customFormat="1" ht="12.75"/>
    <row r="92" s="30" customFormat="1" ht="12.75"/>
    <row r="93" s="30" customFormat="1" ht="12.75"/>
  </sheetData>
  <sheetProtection/>
  <mergeCells count="15">
    <mergeCell ref="A59:B59"/>
    <mergeCell ref="A72:H72"/>
    <mergeCell ref="A74:H74"/>
    <mergeCell ref="A9:I9"/>
    <mergeCell ref="A10:I10"/>
    <mergeCell ref="A11:B11"/>
    <mergeCell ref="A37:I37"/>
    <mergeCell ref="A38:B38"/>
    <mergeCell ref="A58:I58"/>
    <mergeCell ref="A2:H2"/>
    <mergeCell ref="A3:H3"/>
    <mergeCell ref="A4:H4"/>
    <mergeCell ref="A5:H5"/>
    <mergeCell ref="A6:H6"/>
    <mergeCell ref="A7:H7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B55">
      <selection activeCell="D74" sqref="D74"/>
    </sheetView>
  </sheetViews>
  <sheetFormatPr defaultColWidth="9.140625" defaultRowHeight="12.75"/>
  <cols>
    <col min="1" max="1" width="11.57421875" style="145" bestFit="1" customWidth="1"/>
    <col min="2" max="2" width="17.8515625" style="145" bestFit="1" customWidth="1"/>
    <col min="3" max="3" width="6.28125" style="145" bestFit="1" customWidth="1"/>
    <col min="4" max="4" width="9.7109375" style="145" bestFit="1" customWidth="1"/>
    <col min="5" max="5" width="10.7109375" style="145" bestFit="1" customWidth="1"/>
    <col min="6" max="6" width="10.7109375" style="145" customWidth="1"/>
    <col min="7" max="7" width="9.57421875" style="145" bestFit="1" customWidth="1"/>
    <col min="8" max="8" width="10.140625" style="145" bestFit="1" customWidth="1"/>
    <col min="9" max="9" width="9.57421875" style="145" bestFit="1" customWidth="1"/>
    <col min="10" max="10" width="25.140625" style="145" customWidth="1"/>
    <col min="11" max="11" width="16.57421875" style="145" customWidth="1"/>
    <col min="12" max="12" width="4.421875" style="145" bestFit="1" customWidth="1"/>
    <col min="13" max="16384" width="9.140625" style="145" customWidth="1"/>
  </cols>
  <sheetData>
    <row r="1" spans="1:12" ht="23.25">
      <c r="A1" s="241" t="s">
        <v>87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172"/>
    </row>
    <row r="2" spans="1:12" ht="16.5">
      <c r="A2" s="173" t="s">
        <v>82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5"/>
    </row>
    <row r="3" spans="1:12" ht="15">
      <c r="A3" s="176"/>
      <c r="B3" s="238" t="s">
        <v>83</v>
      </c>
      <c r="C3" s="238"/>
      <c r="D3" s="238"/>
      <c r="E3" s="238"/>
      <c r="F3" s="238"/>
      <c r="G3" s="238"/>
      <c r="H3" s="238"/>
      <c r="I3" s="238"/>
      <c r="J3" s="238"/>
      <c r="K3" s="175"/>
      <c r="L3" s="175"/>
    </row>
    <row r="4" spans="1:12" ht="15">
      <c r="A4" s="176"/>
      <c r="B4" s="238" t="s">
        <v>84</v>
      </c>
      <c r="C4" s="238"/>
      <c r="D4" s="238"/>
      <c r="E4" s="238"/>
      <c r="F4" s="238"/>
      <c r="G4" s="238"/>
      <c r="H4" s="238"/>
      <c r="I4" s="238"/>
      <c r="J4" s="238"/>
      <c r="K4" s="175"/>
      <c r="L4" s="175"/>
    </row>
    <row r="5" spans="1:12" ht="15">
      <c r="A5" s="176"/>
      <c r="B5" s="238" t="s">
        <v>85</v>
      </c>
      <c r="C5" s="238"/>
      <c r="D5" s="238"/>
      <c r="E5" s="238"/>
      <c r="F5" s="238"/>
      <c r="G5" s="238"/>
      <c r="H5" s="238"/>
      <c r="I5" s="238"/>
      <c r="J5" s="238"/>
      <c r="K5" s="175"/>
      <c r="L5" s="175"/>
    </row>
    <row r="6" spans="1:12" ht="18.75" thickBot="1">
      <c r="A6" s="239" t="s">
        <v>86</v>
      </c>
      <c r="B6" s="240"/>
      <c r="C6" s="240"/>
      <c r="D6" s="240"/>
      <c r="E6" s="240"/>
      <c r="F6" s="240"/>
      <c r="G6" s="240"/>
      <c r="H6" s="240"/>
      <c r="I6" s="240"/>
      <c r="J6" s="240"/>
      <c r="K6" s="177"/>
      <c r="L6" s="177"/>
    </row>
    <row r="7" spans="1:12" ht="13.5" thickBot="1">
      <c r="A7" s="178"/>
      <c r="B7" s="172"/>
      <c r="C7" s="172"/>
      <c r="D7" s="172"/>
      <c r="E7" s="172"/>
      <c r="F7" s="172"/>
      <c r="G7" s="172"/>
      <c r="H7" s="172"/>
      <c r="I7" s="172"/>
      <c r="J7" s="172"/>
      <c r="K7" s="178"/>
      <c r="L7" s="179"/>
    </row>
    <row r="8" spans="1:12" ht="16.5" customHeight="1" thickBot="1">
      <c r="A8" s="245" t="s">
        <v>182</v>
      </c>
      <c r="B8" s="246"/>
      <c r="C8" s="246"/>
      <c r="D8" s="246"/>
      <c r="E8" s="246"/>
      <c r="F8" s="246"/>
      <c r="G8" s="246"/>
      <c r="H8" s="246"/>
      <c r="I8" s="246"/>
      <c r="J8" s="246"/>
      <c r="K8" s="248" t="s">
        <v>121</v>
      </c>
      <c r="L8" s="250"/>
    </row>
    <row r="9" spans="1:12" ht="16.5" customHeight="1" thickBot="1">
      <c r="A9" s="295" t="s">
        <v>77</v>
      </c>
      <c r="B9" s="296"/>
      <c r="C9" s="296"/>
      <c r="D9" s="296"/>
      <c r="E9" s="296"/>
      <c r="F9" s="296"/>
      <c r="G9" s="296"/>
      <c r="H9" s="296"/>
      <c r="I9" s="296"/>
      <c r="J9" s="297"/>
      <c r="K9" s="251"/>
      <c r="L9" s="253"/>
    </row>
    <row r="10" spans="1:12" ht="17.25" thickBot="1">
      <c r="A10" s="243" t="s">
        <v>14</v>
      </c>
      <c r="B10" s="244"/>
      <c r="C10" s="129" t="s">
        <v>7</v>
      </c>
      <c r="D10" s="129" t="s">
        <v>0</v>
      </c>
      <c r="E10" s="129" t="s">
        <v>15</v>
      </c>
      <c r="F10" s="129"/>
      <c r="G10" s="165" t="s">
        <v>16</v>
      </c>
      <c r="H10" s="129" t="s">
        <v>167</v>
      </c>
      <c r="I10" s="129" t="s">
        <v>1</v>
      </c>
      <c r="J10" s="57" t="s">
        <v>69</v>
      </c>
      <c r="K10" s="23" t="s">
        <v>122</v>
      </c>
      <c r="L10" s="158">
        <v>300</v>
      </c>
    </row>
    <row r="11" spans="1:12" ht="17.25" thickBot="1">
      <c r="A11" s="155" t="s">
        <v>155</v>
      </c>
      <c r="B11" s="111" t="s">
        <v>102</v>
      </c>
      <c r="C11" s="112">
        <v>11</v>
      </c>
      <c r="D11" s="90">
        <v>91617</v>
      </c>
      <c r="E11" s="113">
        <v>1100</v>
      </c>
      <c r="F11" s="113"/>
      <c r="G11" s="113">
        <v>1531.31</v>
      </c>
      <c r="H11" s="113">
        <f>(D11-E11+G11)*18%</f>
        <v>16568.695799999998</v>
      </c>
      <c r="I11" s="156">
        <f>D11-E11+G11+H11</f>
        <v>108617.0058</v>
      </c>
      <c r="J11" s="157">
        <f>I11-H11</f>
        <v>92048.31</v>
      </c>
      <c r="K11" s="25" t="s">
        <v>123</v>
      </c>
      <c r="L11" s="160">
        <v>400</v>
      </c>
    </row>
    <row r="12" spans="1:12" ht="17.25" thickBot="1">
      <c r="A12" s="159" t="s">
        <v>155</v>
      </c>
      <c r="B12" s="116" t="s">
        <v>98</v>
      </c>
      <c r="C12" s="117" t="s">
        <v>101</v>
      </c>
      <c r="D12" s="91">
        <v>90817</v>
      </c>
      <c r="E12" s="113">
        <v>1100</v>
      </c>
      <c r="F12" s="113"/>
      <c r="G12" s="113">
        <v>1531.31</v>
      </c>
      <c r="H12" s="113">
        <f aca="true" t="shared" si="0" ref="H12:H26">(D12-E11+G12)*18%</f>
        <v>16424.695799999998</v>
      </c>
      <c r="I12" s="156">
        <f aca="true" t="shared" si="1" ref="I12:I26">D12-E11+G12+H12</f>
        <v>107673.0058</v>
      </c>
      <c r="J12" s="157">
        <f aca="true" t="shared" si="2" ref="J12:J32">I12-H12</f>
        <v>91248.31</v>
      </c>
      <c r="K12" s="25" t="s">
        <v>124</v>
      </c>
      <c r="L12" s="160">
        <v>500</v>
      </c>
    </row>
    <row r="13" spans="1:12" ht="17.25" thickBot="1">
      <c r="A13" s="159" t="s">
        <v>155</v>
      </c>
      <c r="B13" s="116" t="s">
        <v>20</v>
      </c>
      <c r="C13" s="117">
        <v>6</v>
      </c>
      <c r="D13" s="91">
        <v>91367</v>
      </c>
      <c r="E13" s="113">
        <v>1100</v>
      </c>
      <c r="F13" s="113"/>
      <c r="G13" s="113">
        <v>1531.31</v>
      </c>
      <c r="H13" s="113">
        <f t="shared" si="0"/>
        <v>16523.695799999998</v>
      </c>
      <c r="I13" s="156">
        <f t="shared" si="1"/>
        <v>108322.0058</v>
      </c>
      <c r="J13" s="157">
        <f t="shared" si="2"/>
        <v>91798.31</v>
      </c>
      <c r="K13" s="25" t="s">
        <v>125</v>
      </c>
      <c r="L13" s="160">
        <v>600</v>
      </c>
    </row>
    <row r="14" spans="1:12" ht="17.25" thickBot="1">
      <c r="A14" s="159" t="s">
        <v>155</v>
      </c>
      <c r="B14" s="116" t="s">
        <v>21</v>
      </c>
      <c r="C14" s="117">
        <v>3</v>
      </c>
      <c r="D14" s="91">
        <v>91567</v>
      </c>
      <c r="E14" s="113">
        <v>1100</v>
      </c>
      <c r="F14" s="113"/>
      <c r="G14" s="113">
        <v>1531.31</v>
      </c>
      <c r="H14" s="113">
        <f t="shared" si="0"/>
        <v>16559.695799999998</v>
      </c>
      <c r="I14" s="156">
        <f t="shared" si="1"/>
        <v>108558.0058</v>
      </c>
      <c r="J14" s="157">
        <f t="shared" si="2"/>
        <v>91998.31</v>
      </c>
      <c r="K14" s="25" t="s">
        <v>126</v>
      </c>
      <c r="L14" s="160">
        <v>700</v>
      </c>
    </row>
    <row r="15" spans="1:12" ht="17.25" thickBot="1">
      <c r="A15" s="159" t="s">
        <v>155</v>
      </c>
      <c r="B15" s="116" t="s">
        <v>164</v>
      </c>
      <c r="C15" s="117">
        <v>3.4</v>
      </c>
      <c r="D15" s="91">
        <v>94187</v>
      </c>
      <c r="E15" s="113">
        <v>1100</v>
      </c>
      <c r="F15" s="113"/>
      <c r="G15" s="113">
        <v>1531.31</v>
      </c>
      <c r="H15" s="113">
        <f t="shared" si="0"/>
        <v>17031.2958</v>
      </c>
      <c r="I15" s="156">
        <f t="shared" si="1"/>
        <v>111649.60579999999</v>
      </c>
      <c r="J15" s="157">
        <f t="shared" si="2"/>
        <v>94618.31</v>
      </c>
      <c r="K15" s="25" t="s">
        <v>127</v>
      </c>
      <c r="L15" s="160">
        <v>800</v>
      </c>
    </row>
    <row r="16" spans="1:12" ht="17.25" thickBot="1">
      <c r="A16" s="159" t="s">
        <v>6</v>
      </c>
      <c r="B16" s="116" t="s">
        <v>17</v>
      </c>
      <c r="C16" s="117">
        <v>3</v>
      </c>
      <c r="D16" s="91">
        <v>92367</v>
      </c>
      <c r="E16" s="113">
        <v>1100</v>
      </c>
      <c r="F16" s="113"/>
      <c r="G16" s="113">
        <v>1531.31</v>
      </c>
      <c r="H16" s="113">
        <f t="shared" si="0"/>
        <v>16703.695799999998</v>
      </c>
      <c r="I16" s="156">
        <f t="shared" si="1"/>
        <v>109502.0058</v>
      </c>
      <c r="J16" s="157">
        <f t="shared" si="2"/>
        <v>92798.31</v>
      </c>
      <c r="K16" s="31" t="s">
        <v>128</v>
      </c>
      <c r="L16" s="162">
        <v>900</v>
      </c>
    </row>
    <row r="17" spans="1:10" ht="13.5" thickBot="1">
      <c r="A17" s="159" t="s">
        <v>18</v>
      </c>
      <c r="B17" s="116" t="s">
        <v>19</v>
      </c>
      <c r="C17" s="117">
        <v>11</v>
      </c>
      <c r="D17" s="91">
        <v>93317</v>
      </c>
      <c r="E17" s="113">
        <v>1100</v>
      </c>
      <c r="F17" s="113"/>
      <c r="G17" s="113">
        <v>1531.31</v>
      </c>
      <c r="H17" s="113">
        <f t="shared" si="0"/>
        <v>16874.695799999998</v>
      </c>
      <c r="I17" s="156">
        <f t="shared" si="1"/>
        <v>110623.0058</v>
      </c>
      <c r="J17" s="157">
        <f t="shared" si="2"/>
        <v>93748.31</v>
      </c>
    </row>
    <row r="18" spans="1:12" ht="17.25" thickBot="1">
      <c r="A18" s="159" t="s">
        <v>156</v>
      </c>
      <c r="B18" s="116" t="s">
        <v>79</v>
      </c>
      <c r="C18" s="117">
        <v>12</v>
      </c>
      <c r="D18" s="91">
        <v>98847</v>
      </c>
      <c r="E18" s="113">
        <v>1100</v>
      </c>
      <c r="F18" s="113"/>
      <c r="G18" s="113">
        <v>1531.31</v>
      </c>
      <c r="H18" s="113">
        <f t="shared" si="0"/>
        <v>17870.0958</v>
      </c>
      <c r="I18" s="156">
        <f t="shared" si="1"/>
        <v>117148.4058</v>
      </c>
      <c r="J18" s="157">
        <f t="shared" si="2"/>
        <v>99278.31</v>
      </c>
      <c r="K18" s="27"/>
      <c r="L18" s="180"/>
    </row>
    <row r="19" spans="1:12" ht="17.25" thickBot="1">
      <c r="A19" s="159" t="s">
        <v>95</v>
      </c>
      <c r="B19" s="116" t="s">
        <v>94</v>
      </c>
      <c r="C19" s="117">
        <v>1.9</v>
      </c>
      <c r="D19" s="91">
        <v>99747</v>
      </c>
      <c r="E19" s="113">
        <v>1100</v>
      </c>
      <c r="F19" s="113"/>
      <c r="G19" s="113">
        <v>1531.31</v>
      </c>
      <c r="H19" s="113">
        <f t="shared" si="0"/>
        <v>18032.0958</v>
      </c>
      <c r="I19" s="156">
        <f t="shared" si="1"/>
        <v>118210.4058</v>
      </c>
      <c r="J19" s="157">
        <f t="shared" si="2"/>
        <v>100178.31</v>
      </c>
      <c r="K19" s="27"/>
      <c r="L19" s="180"/>
    </row>
    <row r="20" spans="1:12" ht="17.25" thickBot="1">
      <c r="A20" s="159" t="s">
        <v>156</v>
      </c>
      <c r="B20" s="116" t="s">
        <v>96</v>
      </c>
      <c r="C20" s="117"/>
      <c r="D20" s="91">
        <v>98047</v>
      </c>
      <c r="E20" s="113">
        <v>1100</v>
      </c>
      <c r="F20" s="113"/>
      <c r="G20" s="113">
        <v>1531.31</v>
      </c>
      <c r="H20" s="113">
        <f t="shared" si="0"/>
        <v>17726.0958</v>
      </c>
      <c r="I20" s="156">
        <f t="shared" si="1"/>
        <v>116204.4058</v>
      </c>
      <c r="J20" s="157">
        <f t="shared" si="2"/>
        <v>98478.31</v>
      </c>
      <c r="K20" s="27"/>
      <c r="L20" s="180"/>
    </row>
    <row r="21" spans="1:12" ht="17.25" thickBot="1">
      <c r="A21" s="159" t="s">
        <v>104</v>
      </c>
      <c r="B21" s="116" t="s">
        <v>105</v>
      </c>
      <c r="C21" s="117">
        <v>12</v>
      </c>
      <c r="D21" s="91">
        <v>94047</v>
      </c>
      <c r="E21" s="113">
        <v>1100</v>
      </c>
      <c r="F21" s="113"/>
      <c r="G21" s="113">
        <v>1531.31</v>
      </c>
      <c r="H21" s="113">
        <f>(D21-E20+G21)*18%</f>
        <v>17006.0958</v>
      </c>
      <c r="I21" s="156">
        <f>D21-E20+G21+H21</f>
        <v>111484.4058</v>
      </c>
      <c r="J21" s="157">
        <f t="shared" si="2"/>
        <v>94478.31</v>
      </c>
      <c r="K21" s="27"/>
      <c r="L21" s="180"/>
    </row>
    <row r="22" spans="1:12" ht="17.25" thickBot="1">
      <c r="A22" s="159" t="s">
        <v>104</v>
      </c>
      <c r="B22" s="116" t="s">
        <v>153</v>
      </c>
      <c r="C22" s="117">
        <v>10</v>
      </c>
      <c r="D22" s="91">
        <v>95947</v>
      </c>
      <c r="E22" s="113">
        <v>1100</v>
      </c>
      <c r="F22" s="113"/>
      <c r="G22" s="113">
        <v>1531.31</v>
      </c>
      <c r="H22" s="113">
        <f t="shared" si="0"/>
        <v>17348.0958</v>
      </c>
      <c r="I22" s="156">
        <f t="shared" si="1"/>
        <v>113726.4058</v>
      </c>
      <c r="J22" s="157">
        <f t="shared" si="2"/>
        <v>96378.31</v>
      </c>
      <c r="K22" s="27"/>
      <c r="L22" s="180"/>
    </row>
    <row r="23" spans="1:12" ht="17.25" thickBot="1">
      <c r="A23" s="159" t="s">
        <v>104</v>
      </c>
      <c r="B23" s="116" t="s">
        <v>81</v>
      </c>
      <c r="C23" s="117">
        <v>3</v>
      </c>
      <c r="D23" s="91">
        <v>94047</v>
      </c>
      <c r="E23" s="113">
        <v>1100</v>
      </c>
      <c r="F23" s="113"/>
      <c r="G23" s="113">
        <v>1531.31</v>
      </c>
      <c r="H23" s="113">
        <f t="shared" si="0"/>
        <v>17006.0958</v>
      </c>
      <c r="I23" s="156">
        <f t="shared" si="1"/>
        <v>111484.4058</v>
      </c>
      <c r="J23" s="157">
        <f t="shared" si="2"/>
        <v>94478.31</v>
      </c>
      <c r="K23" s="27"/>
      <c r="L23" s="180"/>
    </row>
    <row r="24" spans="1:12" ht="17.25" thickBot="1">
      <c r="A24" s="159" t="s">
        <v>104</v>
      </c>
      <c r="B24" s="116" t="s">
        <v>90</v>
      </c>
      <c r="C24" s="117">
        <v>8</v>
      </c>
      <c r="D24" s="91">
        <v>97397</v>
      </c>
      <c r="E24" s="141">
        <v>1100</v>
      </c>
      <c r="F24" s="139"/>
      <c r="G24" s="113">
        <v>1531.31</v>
      </c>
      <c r="H24" s="113">
        <f t="shared" si="0"/>
        <v>17609.0958</v>
      </c>
      <c r="I24" s="156">
        <f t="shared" si="1"/>
        <v>115437.4058</v>
      </c>
      <c r="J24" s="157">
        <f t="shared" si="2"/>
        <v>97828.31</v>
      </c>
      <c r="K24" s="27"/>
      <c r="L24" s="180"/>
    </row>
    <row r="25" spans="1:12" ht="17.25" thickBot="1">
      <c r="A25" s="159" t="s">
        <v>104</v>
      </c>
      <c r="B25" s="116" t="s">
        <v>103</v>
      </c>
      <c r="C25" s="117"/>
      <c r="D25" s="91">
        <v>96597</v>
      </c>
      <c r="E25" s="141">
        <v>1100</v>
      </c>
      <c r="F25" s="139"/>
      <c r="G25" s="113">
        <v>1531.31</v>
      </c>
      <c r="H25" s="113">
        <f t="shared" si="0"/>
        <v>17465.0958</v>
      </c>
      <c r="I25" s="156">
        <f t="shared" si="1"/>
        <v>114493.4058</v>
      </c>
      <c r="J25" s="157">
        <f t="shared" si="2"/>
        <v>97028.31</v>
      </c>
      <c r="K25" s="27"/>
      <c r="L25" s="180"/>
    </row>
    <row r="26" spans="1:12" ht="17.25" thickBot="1">
      <c r="A26" s="159" t="s">
        <v>160</v>
      </c>
      <c r="B26" s="116" t="s">
        <v>161</v>
      </c>
      <c r="C26" s="117">
        <v>40</v>
      </c>
      <c r="D26" s="91">
        <v>95547</v>
      </c>
      <c r="E26" s="141">
        <v>1100</v>
      </c>
      <c r="F26" s="139"/>
      <c r="G26" s="113">
        <v>1531.31</v>
      </c>
      <c r="H26" s="113">
        <f t="shared" si="0"/>
        <v>17276.0958</v>
      </c>
      <c r="I26" s="156">
        <f t="shared" si="1"/>
        <v>113254.4058</v>
      </c>
      <c r="J26" s="157">
        <f t="shared" si="2"/>
        <v>95978.31</v>
      </c>
      <c r="K26" s="27"/>
      <c r="L26" s="180"/>
    </row>
    <row r="27" spans="1:12" ht="17.25" thickBot="1">
      <c r="A27" s="159" t="s">
        <v>160</v>
      </c>
      <c r="B27" s="116" t="s">
        <v>159</v>
      </c>
      <c r="C27" s="117">
        <v>8</v>
      </c>
      <c r="D27" s="91">
        <v>94027</v>
      </c>
      <c r="E27" s="141">
        <v>1100</v>
      </c>
      <c r="F27" s="139"/>
      <c r="G27" s="113">
        <v>1531.31</v>
      </c>
      <c r="H27" s="113">
        <f>(D27-E26+G27)*18%</f>
        <v>17002.4958</v>
      </c>
      <c r="I27" s="156">
        <f>D27-E26+G27+H27</f>
        <v>111460.8058</v>
      </c>
      <c r="J27" s="157">
        <f t="shared" si="2"/>
        <v>94458.31</v>
      </c>
      <c r="K27" s="27"/>
      <c r="L27" s="180"/>
    </row>
    <row r="28" spans="1:12" ht="17.25" thickBot="1">
      <c r="A28" s="159" t="s">
        <v>160</v>
      </c>
      <c r="B28" s="116" t="s">
        <v>162</v>
      </c>
      <c r="C28" s="117">
        <v>65</v>
      </c>
      <c r="D28" s="91">
        <v>95447</v>
      </c>
      <c r="E28" s="113">
        <v>1100</v>
      </c>
      <c r="F28" s="113"/>
      <c r="G28" s="113">
        <v>1531.31</v>
      </c>
      <c r="H28" s="113">
        <f>(D28-E28+G28)*18%</f>
        <v>17258.0958</v>
      </c>
      <c r="I28" s="156">
        <f>D28-E28+G28+H28</f>
        <v>113136.4058</v>
      </c>
      <c r="J28" s="157">
        <f t="shared" si="2"/>
        <v>95878.31</v>
      </c>
      <c r="K28" s="27"/>
      <c r="L28" s="180"/>
    </row>
    <row r="29" spans="1:12" ht="17.25" thickBot="1">
      <c r="A29" s="159" t="s">
        <v>160</v>
      </c>
      <c r="B29" s="116" t="s">
        <v>163</v>
      </c>
      <c r="C29" s="117">
        <v>55</v>
      </c>
      <c r="D29" s="91">
        <v>95547</v>
      </c>
      <c r="E29" s="113">
        <v>1100</v>
      </c>
      <c r="F29" s="113"/>
      <c r="G29" s="113">
        <v>1531.31</v>
      </c>
      <c r="H29" s="113">
        <f>(D29-E29+G29)*18%</f>
        <v>17276.0958</v>
      </c>
      <c r="I29" s="156">
        <f>D29-E29+G29+H29</f>
        <v>113254.4058</v>
      </c>
      <c r="J29" s="157">
        <f t="shared" si="2"/>
        <v>95978.31</v>
      </c>
      <c r="K29" s="27"/>
      <c r="L29" s="180"/>
    </row>
    <row r="30" spans="1:12" ht="17.25" thickBot="1">
      <c r="A30" s="181" t="s">
        <v>166</v>
      </c>
      <c r="B30" s="182" t="s">
        <v>165</v>
      </c>
      <c r="C30" s="183">
        <v>3</v>
      </c>
      <c r="D30" s="91">
        <v>93767</v>
      </c>
      <c r="E30" s="113">
        <v>1100</v>
      </c>
      <c r="F30" s="113"/>
      <c r="G30" s="113">
        <v>1531.31</v>
      </c>
      <c r="H30" s="113">
        <f>(D30-E30+G30)*18%</f>
        <v>16955.695799999998</v>
      </c>
      <c r="I30" s="156">
        <f>D30-E30+G30+H30</f>
        <v>111154.0058</v>
      </c>
      <c r="J30" s="157">
        <f t="shared" si="2"/>
        <v>94198.31</v>
      </c>
      <c r="K30" s="27"/>
      <c r="L30" s="180"/>
    </row>
    <row r="31" spans="1:12" ht="17.25" thickBot="1">
      <c r="A31" s="181"/>
      <c r="B31" s="182" t="s">
        <v>171</v>
      </c>
      <c r="C31" s="183"/>
      <c r="D31" s="92">
        <v>95967</v>
      </c>
      <c r="E31" s="113">
        <v>1100</v>
      </c>
      <c r="F31" s="113"/>
      <c r="G31" s="113">
        <v>1531.31</v>
      </c>
      <c r="H31" s="113">
        <f>(D31-E31+G31)*18%</f>
        <v>17351.695799999998</v>
      </c>
      <c r="I31" s="156">
        <f>D31-E31+G31+H31</f>
        <v>113750.0058</v>
      </c>
      <c r="J31" s="157">
        <f>I31-H31</f>
        <v>96398.31</v>
      </c>
      <c r="K31" s="27"/>
      <c r="L31" s="180"/>
    </row>
    <row r="32" spans="1:10" ht="13.5" thickBot="1">
      <c r="A32" s="184" t="s">
        <v>97</v>
      </c>
      <c r="B32" s="185" t="s">
        <v>99</v>
      </c>
      <c r="C32" s="122" t="s">
        <v>100</v>
      </c>
      <c r="D32" s="92">
        <v>95967</v>
      </c>
      <c r="E32" s="113">
        <v>1100</v>
      </c>
      <c r="F32" s="113"/>
      <c r="G32" s="113">
        <v>1531.31</v>
      </c>
      <c r="H32" s="113">
        <f>(D32-E32+G32)*18%</f>
        <v>17351.695799999998</v>
      </c>
      <c r="I32" s="156">
        <f>D32-E32+G32+H32</f>
        <v>113750.0058</v>
      </c>
      <c r="J32" s="157">
        <f t="shared" si="2"/>
        <v>96398.31</v>
      </c>
    </row>
    <row r="33" spans="2:10" ht="13.5" thickBot="1">
      <c r="B33" s="146"/>
      <c r="D33" s="147"/>
      <c r="E33" s="147"/>
      <c r="F33" s="147"/>
      <c r="G33" s="147"/>
      <c r="H33" s="147"/>
      <c r="I33" s="147"/>
      <c r="J33" s="147"/>
    </row>
    <row r="34" spans="1:12" ht="13.5" customHeight="1" thickBot="1">
      <c r="A34" s="293" t="s">
        <v>78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48" t="s">
        <v>129</v>
      </c>
      <c r="L34" s="250"/>
    </row>
    <row r="35" spans="1:12" ht="13.5" customHeight="1" thickBot="1">
      <c r="A35" s="254" t="s">
        <v>14</v>
      </c>
      <c r="B35" s="255"/>
      <c r="C35" s="186" t="s">
        <v>7</v>
      </c>
      <c r="D35" s="129" t="s">
        <v>0</v>
      </c>
      <c r="E35" s="129" t="s">
        <v>15</v>
      </c>
      <c r="F35" s="129"/>
      <c r="G35" s="165" t="s">
        <v>16</v>
      </c>
      <c r="H35" s="129" t="s">
        <v>167</v>
      </c>
      <c r="I35" s="129" t="s">
        <v>1</v>
      </c>
      <c r="J35" s="57" t="s">
        <v>69</v>
      </c>
      <c r="K35" s="252"/>
      <c r="L35" s="253"/>
    </row>
    <row r="36" spans="1:12" ht="17.25" thickBot="1">
      <c r="A36" s="155" t="s">
        <v>6</v>
      </c>
      <c r="B36" s="111" t="s">
        <v>23</v>
      </c>
      <c r="C36" s="112">
        <v>0.9</v>
      </c>
      <c r="D36" s="105">
        <v>79841</v>
      </c>
      <c r="E36" s="113">
        <v>1100</v>
      </c>
      <c r="F36" s="113">
        <v>0</v>
      </c>
      <c r="G36" s="113">
        <v>1531.31</v>
      </c>
      <c r="H36" s="113">
        <f aca="true" t="shared" si="3" ref="H36:H53">(D36-E36-F36+G36)*18%</f>
        <v>14449.0158</v>
      </c>
      <c r="I36" s="156">
        <f aca="true" t="shared" si="4" ref="I36:I53">D36-E36-F36+G36+H36</f>
        <v>94721.32579999999</v>
      </c>
      <c r="J36" s="157">
        <f aca="true" t="shared" si="5" ref="J36:J53">I36-H36</f>
        <v>80272.31</v>
      </c>
      <c r="K36" s="24" t="s">
        <v>130</v>
      </c>
      <c r="L36" s="158">
        <v>300</v>
      </c>
    </row>
    <row r="37" spans="1:12" s="161" customFormat="1" ht="17.25" thickBot="1">
      <c r="A37" s="159" t="s">
        <v>107</v>
      </c>
      <c r="B37" s="116" t="s">
        <v>106</v>
      </c>
      <c r="C37" s="117">
        <v>1.2</v>
      </c>
      <c r="D37" s="106">
        <v>79907</v>
      </c>
      <c r="E37" s="113">
        <v>1100</v>
      </c>
      <c r="F37" s="113">
        <v>0</v>
      </c>
      <c r="G37" s="113">
        <v>1531.31</v>
      </c>
      <c r="H37" s="113">
        <f t="shared" si="3"/>
        <v>14460.895799999998</v>
      </c>
      <c r="I37" s="156">
        <f t="shared" si="4"/>
        <v>94799.2058</v>
      </c>
      <c r="J37" s="157">
        <f t="shared" si="5"/>
        <v>80338.31</v>
      </c>
      <c r="K37" s="25" t="s">
        <v>131</v>
      </c>
      <c r="L37" s="160">
        <v>400</v>
      </c>
    </row>
    <row r="38" spans="1:12" ht="17.25" thickBot="1">
      <c r="A38" s="159" t="s">
        <v>5</v>
      </c>
      <c r="B38" s="116" t="s">
        <v>172</v>
      </c>
      <c r="C38" s="117">
        <v>2.7</v>
      </c>
      <c r="D38" s="106">
        <v>75531</v>
      </c>
      <c r="E38" s="113">
        <v>1100</v>
      </c>
      <c r="F38" s="113">
        <v>0</v>
      </c>
      <c r="G38" s="113">
        <v>1531.31</v>
      </c>
      <c r="H38" s="113">
        <f>(D38-E38-F38+G38)*18%</f>
        <v>13673.2158</v>
      </c>
      <c r="I38" s="156">
        <f>D38-E38-F38+G38+H38</f>
        <v>89635.5258</v>
      </c>
      <c r="J38" s="157">
        <f>I38-H38</f>
        <v>75962.31</v>
      </c>
      <c r="K38" s="25" t="s">
        <v>132</v>
      </c>
      <c r="L38" s="160">
        <v>500</v>
      </c>
    </row>
    <row r="39" spans="1:12" ht="17.25" thickBot="1">
      <c r="A39" s="159" t="s">
        <v>5</v>
      </c>
      <c r="B39" s="142" t="s">
        <v>11</v>
      </c>
      <c r="C39" s="117">
        <v>8</v>
      </c>
      <c r="D39" s="106">
        <v>75581</v>
      </c>
      <c r="E39" s="113">
        <v>1100</v>
      </c>
      <c r="F39" s="113">
        <v>0</v>
      </c>
      <c r="G39" s="113">
        <v>1531.31</v>
      </c>
      <c r="H39" s="113">
        <f t="shared" si="3"/>
        <v>13682.2158</v>
      </c>
      <c r="I39" s="156">
        <f t="shared" si="4"/>
        <v>89694.5258</v>
      </c>
      <c r="J39" s="157">
        <f t="shared" si="5"/>
        <v>76012.31</v>
      </c>
      <c r="K39" s="25" t="s">
        <v>133</v>
      </c>
      <c r="L39" s="160">
        <v>600</v>
      </c>
    </row>
    <row r="40" spans="1:12" ht="17.25" thickBot="1">
      <c r="A40" s="159" t="s">
        <v>5</v>
      </c>
      <c r="B40" s="142" t="s">
        <v>108</v>
      </c>
      <c r="C40" s="117">
        <v>8</v>
      </c>
      <c r="D40" s="106">
        <v>77551</v>
      </c>
      <c r="E40" s="113">
        <v>1100</v>
      </c>
      <c r="F40" s="113">
        <v>0</v>
      </c>
      <c r="G40" s="113">
        <v>1531.31</v>
      </c>
      <c r="H40" s="113">
        <f t="shared" si="3"/>
        <v>14036.815799999998</v>
      </c>
      <c r="I40" s="156">
        <f t="shared" si="4"/>
        <v>92019.1258</v>
      </c>
      <c r="J40" s="157">
        <f t="shared" si="5"/>
        <v>77982.31</v>
      </c>
      <c r="K40" s="25" t="s">
        <v>134</v>
      </c>
      <c r="L40" s="160">
        <v>700</v>
      </c>
    </row>
    <row r="41" spans="1:12" s="161" customFormat="1" ht="17.25" thickBot="1">
      <c r="A41" s="159" t="s">
        <v>24</v>
      </c>
      <c r="B41" s="142" t="s">
        <v>89</v>
      </c>
      <c r="C41" s="117">
        <v>18</v>
      </c>
      <c r="D41" s="106">
        <v>77247</v>
      </c>
      <c r="E41" s="113">
        <v>1100</v>
      </c>
      <c r="F41" s="113">
        <v>0</v>
      </c>
      <c r="G41" s="113">
        <v>1531.31</v>
      </c>
      <c r="H41" s="113">
        <f t="shared" si="3"/>
        <v>13982.0958</v>
      </c>
      <c r="I41" s="156">
        <f t="shared" si="4"/>
        <v>91660.4058</v>
      </c>
      <c r="J41" s="157">
        <f t="shared" si="5"/>
        <v>77678.31</v>
      </c>
      <c r="K41" s="25" t="s">
        <v>135</v>
      </c>
      <c r="L41" s="160">
        <v>750</v>
      </c>
    </row>
    <row r="42" spans="1:12" ht="17.25" thickBot="1">
      <c r="A42" s="159" t="s">
        <v>9</v>
      </c>
      <c r="B42" s="119" t="s">
        <v>8</v>
      </c>
      <c r="C42" s="117">
        <v>1.2</v>
      </c>
      <c r="D42" s="106">
        <v>76981</v>
      </c>
      <c r="E42" s="113">
        <v>1100</v>
      </c>
      <c r="F42" s="113">
        <v>0</v>
      </c>
      <c r="G42" s="113">
        <v>1531.31</v>
      </c>
      <c r="H42" s="113">
        <f t="shared" si="3"/>
        <v>13934.2158</v>
      </c>
      <c r="I42" s="156">
        <f t="shared" si="4"/>
        <v>91346.5258</v>
      </c>
      <c r="J42" s="157">
        <f t="shared" si="5"/>
        <v>77412.31</v>
      </c>
      <c r="K42" s="31" t="s">
        <v>136</v>
      </c>
      <c r="L42" s="162">
        <v>800</v>
      </c>
    </row>
    <row r="43" spans="1:10" ht="13.5" thickBot="1">
      <c r="A43" s="159" t="s">
        <v>71</v>
      </c>
      <c r="B43" s="116" t="s">
        <v>70</v>
      </c>
      <c r="C43" s="117">
        <v>0.35</v>
      </c>
      <c r="D43" s="106">
        <v>79078</v>
      </c>
      <c r="E43" s="113">
        <v>1100</v>
      </c>
      <c r="F43" s="113">
        <v>0</v>
      </c>
      <c r="G43" s="113">
        <v>1531.31</v>
      </c>
      <c r="H43" s="113">
        <f t="shared" si="3"/>
        <v>14311.675799999999</v>
      </c>
      <c r="I43" s="156">
        <f t="shared" si="4"/>
        <v>93820.9858</v>
      </c>
      <c r="J43" s="157">
        <f t="shared" si="5"/>
        <v>79509.31</v>
      </c>
    </row>
    <row r="44" spans="1:10" ht="13.5" thickBot="1">
      <c r="A44" s="159" t="s">
        <v>10</v>
      </c>
      <c r="B44" s="119" t="s">
        <v>113</v>
      </c>
      <c r="C44" s="117">
        <v>0.28</v>
      </c>
      <c r="D44" s="106">
        <v>78849</v>
      </c>
      <c r="E44" s="113">
        <v>1100</v>
      </c>
      <c r="F44" s="113">
        <v>0</v>
      </c>
      <c r="G44" s="113">
        <v>1531.31</v>
      </c>
      <c r="H44" s="113">
        <f t="shared" si="3"/>
        <v>14270.4558</v>
      </c>
      <c r="I44" s="156">
        <f t="shared" si="4"/>
        <v>93550.7658</v>
      </c>
      <c r="J44" s="157">
        <f t="shared" si="5"/>
        <v>79280.31</v>
      </c>
    </row>
    <row r="45" spans="1:10" ht="13.5" thickBot="1">
      <c r="A45" s="159" t="s">
        <v>10</v>
      </c>
      <c r="B45" s="119" t="s">
        <v>112</v>
      </c>
      <c r="C45" s="163">
        <v>0.22</v>
      </c>
      <c r="D45" s="107">
        <v>78849</v>
      </c>
      <c r="E45" s="113">
        <v>1100</v>
      </c>
      <c r="F45" s="113">
        <v>0</v>
      </c>
      <c r="G45" s="113">
        <v>1531.31</v>
      </c>
      <c r="H45" s="113">
        <f t="shared" si="3"/>
        <v>14270.4558</v>
      </c>
      <c r="I45" s="156">
        <f t="shared" si="4"/>
        <v>93550.7658</v>
      </c>
      <c r="J45" s="157">
        <f t="shared" si="5"/>
        <v>79280.31</v>
      </c>
    </row>
    <row r="46" spans="1:10" ht="13.5" thickBot="1">
      <c r="A46" s="159" t="s">
        <v>33</v>
      </c>
      <c r="B46" s="116" t="s">
        <v>34</v>
      </c>
      <c r="C46" s="117">
        <v>0.43</v>
      </c>
      <c r="D46" s="106">
        <v>82159</v>
      </c>
      <c r="E46" s="113">
        <v>1100</v>
      </c>
      <c r="F46" s="113">
        <v>0</v>
      </c>
      <c r="G46" s="113">
        <v>1531.31</v>
      </c>
      <c r="H46" s="113">
        <f t="shared" si="3"/>
        <v>14866.255799999999</v>
      </c>
      <c r="I46" s="156">
        <f t="shared" si="4"/>
        <v>97456.5658</v>
      </c>
      <c r="J46" s="157">
        <f t="shared" si="5"/>
        <v>82590.31</v>
      </c>
    </row>
    <row r="47" spans="1:10" s="164" customFormat="1" ht="13.5" thickBot="1">
      <c r="A47" s="159" t="s">
        <v>33</v>
      </c>
      <c r="B47" s="116" t="s">
        <v>93</v>
      </c>
      <c r="C47" s="117">
        <v>0.22</v>
      </c>
      <c r="D47" s="106">
        <v>83509</v>
      </c>
      <c r="E47" s="113">
        <v>1100</v>
      </c>
      <c r="F47" s="113">
        <v>0</v>
      </c>
      <c r="G47" s="113">
        <v>1531.31</v>
      </c>
      <c r="H47" s="113">
        <f t="shared" si="3"/>
        <v>15109.255799999999</v>
      </c>
      <c r="I47" s="156">
        <f t="shared" si="4"/>
        <v>99049.5658</v>
      </c>
      <c r="J47" s="157">
        <f t="shared" si="5"/>
        <v>83940.31</v>
      </c>
    </row>
    <row r="48" spans="1:11" ht="14.25" thickBot="1">
      <c r="A48" s="159" t="s">
        <v>33</v>
      </c>
      <c r="B48" s="116" t="s">
        <v>91</v>
      </c>
      <c r="C48" s="117"/>
      <c r="D48" s="106">
        <v>78029</v>
      </c>
      <c r="E48" s="113">
        <v>1100</v>
      </c>
      <c r="F48" s="113">
        <v>0</v>
      </c>
      <c r="G48" s="113">
        <v>1531.31</v>
      </c>
      <c r="H48" s="113">
        <f t="shared" si="3"/>
        <v>14122.8558</v>
      </c>
      <c r="I48" s="156">
        <f t="shared" si="4"/>
        <v>92583.1658</v>
      </c>
      <c r="J48" s="157">
        <f t="shared" si="5"/>
        <v>78460.31</v>
      </c>
      <c r="K48" s="20" t="s">
        <v>75</v>
      </c>
    </row>
    <row r="49" spans="1:12" s="164" customFormat="1" ht="13.5" thickBot="1">
      <c r="A49" s="159" t="s">
        <v>33</v>
      </c>
      <c r="B49" s="116" t="s">
        <v>111</v>
      </c>
      <c r="C49" s="117"/>
      <c r="D49" s="106">
        <v>82699</v>
      </c>
      <c r="E49" s="113">
        <v>1100</v>
      </c>
      <c r="F49" s="113">
        <v>0</v>
      </c>
      <c r="G49" s="113">
        <v>1531.31</v>
      </c>
      <c r="H49" s="113">
        <f t="shared" si="3"/>
        <v>14963.4558</v>
      </c>
      <c r="I49" s="156">
        <f t="shared" si="4"/>
        <v>98093.7658</v>
      </c>
      <c r="J49" s="157">
        <f t="shared" si="5"/>
        <v>83130.31</v>
      </c>
      <c r="K49" s="145"/>
      <c r="L49" s="145"/>
    </row>
    <row r="50" spans="1:12" ht="13.5" thickBot="1">
      <c r="A50" s="159" t="s">
        <v>2</v>
      </c>
      <c r="B50" s="142" t="s">
        <v>3</v>
      </c>
      <c r="C50" s="117" t="s">
        <v>27</v>
      </c>
      <c r="D50" s="106">
        <v>71811</v>
      </c>
      <c r="E50" s="141">
        <v>0</v>
      </c>
      <c r="F50" s="113">
        <v>0</v>
      </c>
      <c r="G50" s="113">
        <v>1531.31</v>
      </c>
      <c r="H50" s="113">
        <f t="shared" si="3"/>
        <v>13201.6158</v>
      </c>
      <c r="I50" s="156">
        <f t="shared" si="4"/>
        <v>86543.9258</v>
      </c>
      <c r="J50" s="157">
        <f t="shared" si="5"/>
        <v>73342.31</v>
      </c>
      <c r="K50" s="164"/>
      <c r="L50" s="164"/>
    </row>
    <row r="51" spans="1:10" ht="13.5" thickBot="1">
      <c r="A51" s="159" t="s">
        <v>2</v>
      </c>
      <c r="B51" s="142" t="s">
        <v>4</v>
      </c>
      <c r="C51" s="117" t="s">
        <v>27</v>
      </c>
      <c r="D51" s="106">
        <v>65993</v>
      </c>
      <c r="E51" s="141">
        <v>0</v>
      </c>
      <c r="F51" s="113">
        <v>0</v>
      </c>
      <c r="G51" s="113">
        <v>1531.31</v>
      </c>
      <c r="H51" s="113">
        <f t="shared" si="3"/>
        <v>12154.3758</v>
      </c>
      <c r="I51" s="156">
        <f t="shared" si="4"/>
        <v>79678.68579999999</v>
      </c>
      <c r="J51" s="157">
        <f t="shared" si="5"/>
        <v>67524.31</v>
      </c>
    </row>
    <row r="52" spans="1:12" s="164" customFormat="1" ht="13.5" thickBot="1">
      <c r="A52" s="159" t="s">
        <v>2</v>
      </c>
      <c r="B52" s="116" t="s">
        <v>13</v>
      </c>
      <c r="C52" s="117" t="s">
        <v>27</v>
      </c>
      <c r="D52" s="106">
        <v>72521</v>
      </c>
      <c r="E52" s="141">
        <v>0</v>
      </c>
      <c r="F52" s="113">
        <v>0</v>
      </c>
      <c r="G52" s="113">
        <v>1531.31</v>
      </c>
      <c r="H52" s="113">
        <f t="shared" si="3"/>
        <v>13329.415799999999</v>
      </c>
      <c r="I52" s="156">
        <f t="shared" si="4"/>
        <v>87381.7258</v>
      </c>
      <c r="J52" s="157">
        <f t="shared" si="5"/>
        <v>74052.31</v>
      </c>
      <c r="K52" s="145"/>
      <c r="L52" s="145"/>
    </row>
    <row r="53" spans="1:10" ht="13.5" thickBot="1">
      <c r="A53" s="69" t="s">
        <v>2</v>
      </c>
      <c r="B53" s="19" t="s">
        <v>28</v>
      </c>
      <c r="C53" s="122" t="s">
        <v>27</v>
      </c>
      <c r="D53" s="108">
        <v>73719</v>
      </c>
      <c r="E53" s="144">
        <v>0</v>
      </c>
      <c r="F53" s="113">
        <v>0</v>
      </c>
      <c r="G53" s="113">
        <v>1531.31</v>
      </c>
      <c r="H53" s="113">
        <f t="shared" si="3"/>
        <v>13545.055799999998</v>
      </c>
      <c r="I53" s="156">
        <f t="shared" si="4"/>
        <v>88795.3658</v>
      </c>
      <c r="J53" s="157">
        <f t="shared" si="5"/>
        <v>75250.31</v>
      </c>
    </row>
    <row r="54" spans="2:10" ht="13.5" thickBot="1">
      <c r="B54" s="146"/>
      <c r="D54" s="147"/>
      <c r="E54" s="147"/>
      <c r="F54" s="147"/>
      <c r="G54" s="147"/>
      <c r="H54" s="147"/>
      <c r="I54" s="147"/>
      <c r="J54" s="147"/>
    </row>
    <row r="55" spans="1:10" ht="16.5" thickBot="1">
      <c r="A55" s="293" t="s">
        <v>76</v>
      </c>
      <c r="B55" s="294"/>
      <c r="C55" s="294"/>
      <c r="D55" s="294"/>
      <c r="E55" s="294"/>
      <c r="F55" s="294"/>
      <c r="G55" s="294"/>
      <c r="H55" s="294"/>
      <c r="I55" s="294"/>
      <c r="J55" s="294"/>
    </row>
    <row r="56" spans="1:10" ht="13.5" thickBot="1">
      <c r="A56" s="243" t="s">
        <v>14</v>
      </c>
      <c r="B56" s="244"/>
      <c r="C56" s="165" t="s">
        <v>7</v>
      </c>
      <c r="D56" s="129" t="s">
        <v>0</v>
      </c>
      <c r="E56" s="129" t="s">
        <v>15</v>
      </c>
      <c r="F56" s="129"/>
      <c r="G56" s="165" t="s">
        <v>16</v>
      </c>
      <c r="H56" s="129" t="s">
        <v>167</v>
      </c>
      <c r="I56" s="129" t="s">
        <v>1</v>
      </c>
      <c r="J56" s="58" t="s">
        <v>69</v>
      </c>
    </row>
    <row r="57" spans="1:15" ht="13.5" thickBot="1">
      <c r="A57" s="166" t="s">
        <v>30</v>
      </c>
      <c r="B57" s="133" t="s">
        <v>80</v>
      </c>
      <c r="C57" s="112">
        <v>0.92</v>
      </c>
      <c r="D57" s="95">
        <v>73859</v>
      </c>
      <c r="E57" s="113">
        <v>1100</v>
      </c>
      <c r="F57" s="113">
        <v>0</v>
      </c>
      <c r="G57" s="113">
        <v>1531.31</v>
      </c>
      <c r="H57" s="113">
        <f aca="true" t="shared" si="6" ref="H57:H66">(D57-E57-F57+G57)*18%</f>
        <v>13372.255799999999</v>
      </c>
      <c r="I57" s="156">
        <f aca="true" t="shared" si="7" ref="I57:I66">D57-E57-F57+G57+H57</f>
        <v>87662.5658</v>
      </c>
      <c r="J57" s="157">
        <f aca="true" t="shared" si="8" ref="J57:J66">I57-H57</f>
        <v>74290.31</v>
      </c>
      <c r="L57" s="167"/>
      <c r="O57" s="93"/>
    </row>
    <row r="58" spans="1:15" ht="13.5" thickBot="1">
      <c r="A58" s="168" t="s">
        <v>173</v>
      </c>
      <c r="B58" s="135" t="s">
        <v>170</v>
      </c>
      <c r="C58" s="117">
        <v>1.1</v>
      </c>
      <c r="D58" s="96">
        <v>73459</v>
      </c>
      <c r="E58" s="113">
        <v>1100</v>
      </c>
      <c r="F58" s="113">
        <v>0</v>
      </c>
      <c r="G58" s="113">
        <v>1531.31</v>
      </c>
      <c r="H58" s="113">
        <f t="shared" si="6"/>
        <v>13300.255799999999</v>
      </c>
      <c r="I58" s="156">
        <f t="shared" si="7"/>
        <v>87190.5658</v>
      </c>
      <c r="J58" s="157">
        <f>I58-H58</f>
        <v>73890.31</v>
      </c>
      <c r="L58" s="167"/>
      <c r="O58" s="93"/>
    </row>
    <row r="59" spans="1:15" ht="13.5" thickBot="1">
      <c r="A59" s="168" t="s">
        <v>30</v>
      </c>
      <c r="B59" s="135" t="s">
        <v>120</v>
      </c>
      <c r="C59" s="117">
        <v>2</v>
      </c>
      <c r="D59" s="96">
        <v>73859</v>
      </c>
      <c r="E59" s="113">
        <v>1100</v>
      </c>
      <c r="F59" s="113">
        <v>0</v>
      </c>
      <c r="G59" s="113">
        <v>1531.31</v>
      </c>
      <c r="H59" s="113">
        <f t="shared" si="6"/>
        <v>13372.255799999999</v>
      </c>
      <c r="I59" s="156">
        <f t="shared" si="7"/>
        <v>87662.5658</v>
      </c>
      <c r="J59" s="157">
        <f t="shared" si="8"/>
        <v>74290.31</v>
      </c>
      <c r="L59" s="167"/>
      <c r="O59" s="93"/>
    </row>
    <row r="60" spans="1:15" ht="13.5" thickBot="1">
      <c r="A60" s="168" t="s">
        <v>30</v>
      </c>
      <c r="B60" s="135" t="s">
        <v>169</v>
      </c>
      <c r="C60" s="117">
        <v>3</v>
      </c>
      <c r="D60" s="96">
        <v>73809</v>
      </c>
      <c r="E60" s="113">
        <v>1100</v>
      </c>
      <c r="F60" s="113">
        <v>0</v>
      </c>
      <c r="G60" s="113">
        <v>1531.31</v>
      </c>
      <c r="H60" s="113">
        <f t="shared" si="6"/>
        <v>13363.255799999999</v>
      </c>
      <c r="I60" s="156">
        <f t="shared" si="7"/>
        <v>87603.5658</v>
      </c>
      <c r="J60" s="157">
        <f t="shared" si="8"/>
        <v>74240.31</v>
      </c>
      <c r="L60" s="167"/>
      <c r="O60" s="93"/>
    </row>
    <row r="61" spans="1:15" ht="13.5" thickBot="1">
      <c r="A61" s="168" t="s">
        <v>74</v>
      </c>
      <c r="B61" s="135" t="s">
        <v>12</v>
      </c>
      <c r="C61" s="117">
        <v>4.2</v>
      </c>
      <c r="D61" s="96">
        <v>82677</v>
      </c>
      <c r="E61" s="113">
        <v>1100</v>
      </c>
      <c r="F61" s="113">
        <v>0</v>
      </c>
      <c r="G61" s="113">
        <v>1531.31</v>
      </c>
      <c r="H61" s="113">
        <f t="shared" si="6"/>
        <v>14959.495799999999</v>
      </c>
      <c r="I61" s="156">
        <f t="shared" si="7"/>
        <v>98067.8058</v>
      </c>
      <c r="J61" s="157">
        <f t="shared" si="8"/>
        <v>83108.31</v>
      </c>
      <c r="L61" s="167"/>
      <c r="O61" s="93"/>
    </row>
    <row r="62" spans="1:15" ht="13.5" thickBot="1">
      <c r="A62" s="168" t="s">
        <v>36</v>
      </c>
      <c r="B62" s="135" t="s">
        <v>35</v>
      </c>
      <c r="C62" s="117">
        <v>6.5</v>
      </c>
      <c r="D62" s="96">
        <v>81521</v>
      </c>
      <c r="E62" s="113">
        <v>1100</v>
      </c>
      <c r="F62" s="113">
        <v>0</v>
      </c>
      <c r="G62" s="113">
        <v>1531.31</v>
      </c>
      <c r="H62" s="113">
        <f t="shared" si="6"/>
        <v>14751.415799999999</v>
      </c>
      <c r="I62" s="156">
        <f t="shared" si="7"/>
        <v>96703.7258</v>
      </c>
      <c r="J62" s="157">
        <f t="shared" si="8"/>
        <v>81952.31</v>
      </c>
      <c r="L62" s="167"/>
      <c r="O62" s="93"/>
    </row>
    <row r="63" spans="1:15" ht="13.5" thickBot="1">
      <c r="A63" s="168" t="s">
        <v>73</v>
      </c>
      <c r="B63" s="135" t="s">
        <v>72</v>
      </c>
      <c r="C63" s="117">
        <v>50</v>
      </c>
      <c r="D63" s="96">
        <v>82841</v>
      </c>
      <c r="E63" s="113">
        <v>1100</v>
      </c>
      <c r="F63" s="113">
        <v>0</v>
      </c>
      <c r="G63" s="113">
        <v>1531.31</v>
      </c>
      <c r="H63" s="113">
        <f t="shared" si="6"/>
        <v>14989.0158</v>
      </c>
      <c r="I63" s="156">
        <f t="shared" si="7"/>
        <v>98261.32579999999</v>
      </c>
      <c r="J63" s="157">
        <f t="shared" si="8"/>
        <v>83272.31</v>
      </c>
      <c r="L63" s="167"/>
      <c r="O63" s="93"/>
    </row>
    <row r="64" spans="1:15" ht="13.5" thickBot="1">
      <c r="A64" s="168" t="s">
        <v>2</v>
      </c>
      <c r="B64" s="135" t="s">
        <v>29</v>
      </c>
      <c r="C64" s="117" t="s">
        <v>27</v>
      </c>
      <c r="D64" s="96">
        <v>73147</v>
      </c>
      <c r="E64" s="141">
        <v>0</v>
      </c>
      <c r="F64" s="139">
        <v>0</v>
      </c>
      <c r="G64" s="113">
        <v>1531.31</v>
      </c>
      <c r="H64" s="113">
        <f t="shared" si="6"/>
        <v>13442.0958</v>
      </c>
      <c r="I64" s="156">
        <f t="shared" si="7"/>
        <v>88120.4058</v>
      </c>
      <c r="J64" s="157">
        <f t="shared" si="8"/>
        <v>74678.31</v>
      </c>
      <c r="L64" s="167"/>
      <c r="O64" s="93"/>
    </row>
    <row r="65" spans="1:15" ht="13.5" thickBot="1">
      <c r="A65" s="168" t="s">
        <v>2</v>
      </c>
      <c r="B65" s="135" t="s">
        <v>31</v>
      </c>
      <c r="C65" s="117" t="s">
        <v>27</v>
      </c>
      <c r="D65" s="96">
        <v>72591</v>
      </c>
      <c r="E65" s="141">
        <v>0</v>
      </c>
      <c r="F65" s="139">
        <v>0</v>
      </c>
      <c r="G65" s="113">
        <v>1531.31</v>
      </c>
      <c r="H65" s="113">
        <f t="shared" si="6"/>
        <v>13342.0158</v>
      </c>
      <c r="I65" s="156">
        <f t="shared" si="7"/>
        <v>87464.32579999999</v>
      </c>
      <c r="J65" s="157">
        <f t="shared" si="8"/>
        <v>74122.31</v>
      </c>
      <c r="L65" s="167"/>
      <c r="O65" s="93"/>
    </row>
    <row r="66" spans="1:15" ht="13.5" thickBot="1">
      <c r="A66" s="169" t="s">
        <v>2</v>
      </c>
      <c r="B66" s="170" t="s">
        <v>32</v>
      </c>
      <c r="C66" s="122" t="s">
        <v>27</v>
      </c>
      <c r="D66" s="97">
        <v>66979</v>
      </c>
      <c r="E66" s="144">
        <v>0</v>
      </c>
      <c r="F66" s="171">
        <v>0</v>
      </c>
      <c r="G66" s="113">
        <v>1531.31</v>
      </c>
      <c r="H66" s="113">
        <f t="shared" si="6"/>
        <v>12331.8558</v>
      </c>
      <c r="I66" s="156">
        <f t="shared" si="7"/>
        <v>80842.1658</v>
      </c>
      <c r="J66" s="157">
        <f t="shared" si="8"/>
        <v>68510.31</v>
      </c>
      <c r="L66" s="167"/>
      <c r="O66" s="93"/>
    </row>
    <row r="68" ht="13.5">
      <c r="A68" s="20"/>
    </row>
  </sheetData>
  <sheetProtection formatCells="0" formatColumns="0" formatRows="0" insertColumns="0" deleteColumns="0" deleteRows="0"/>
  <mergeCells count="14">
    <mergeCell ref="K34:L35"/>
    <mergeCell ref="A35:B35"/>
    <mergeCell ref="A55:J55"/>
    <mergeCell ref="A56:B56"/>
    <mergeCell ref="A8:J8"/>
    <mergeCell ref="A9:J9"/>
    <mergeCell ref="A10:B10"/>
    <mergeCell ref="A34:J34"/>
    <mergeCell ref="B5:J5"/>
    <mergeCell ref="A6:J6"/>
    <mergeCell ref="A1:K1"/>
    <mergeCell ref="B3:J3"/>
    <mergeCell ref="B4:J4"/>
    <mergeCell ref="K8:L9"/>
  </mergeCells>
  <printOptions/>
  <pageMargins left="0.511811023622047" right="0.511811023622047" top="0.734251969" bottom="0.261811024" header="0.511811023622047" footer="0.511811023622047"/>
  <pageSetup horizontalDpi="300" verticalDpi="300" orientation="landscape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B37">
      <selection activeCell="L23" sqref="L23"/>
    </sheetView>
  </sheetViews>
  <sheetFormatPr defaultColWidth="9.140625" defaultRowHeight="12.75"/>
  <cols>
    <col min="1" max="1" width="11.140625" style="145" bestFit="1" customWidth="1"/>
    <col min="2" max="2" width="17.8515625" style="145" bestFit="1" customWidth="1"/>
    <col min="3" max="3" width="6.28125" style="145" bestFit="1" customWidth="1"/>
    <col min="4" max="4" width="9.7109375" style="145" bestFit="1" customWidth="1"/>
    <col min="5" max="5" width="10.7109375" style="145" bestFit="1" customWidth="1"/>
    <col min="6" max="6" width="10.7109375" style="145" customWidth="1"/>
    <col min="7" max="7" width="9.57421875" style="145" bestFit="1" customWidth="1"/>
    <col min="8" max="8" width="10.140625" style="145" bestFit="1" customWidth="1"/>
    <col min="9" max="9" width="9.57421875" style="145" bestFit="1" customWidth="1"/>
    <col min="10" max="10" width="22.28125" style="145" customWidth="1"/>
    <col min="11" max="11" width="21.140625" style="145" customWidth="1"/>
    <col min="12" max="12" width="15.421875" style="145" customWidth="1"/>
    <col min="13" max="13" width="4.421875" style="145" bestFit="1" customWidth="1"/>
    <col min="14" max="16384" width="9.140625" style="145" customWidth="1"/>
  </cols>
  <sheetData>
    <row r="1" spans="1:13" ht="23.25">
      <c r="A1" s="241" t="s">
        <v>87</v>
      </c>
      <c r="B1" s="242"/>
      <c r="C1" s="242"/>
      <c r="D1" s="242"/>
      <c r="E1" s="242"/>
      <c r="F1" s="242"/>
      <c r="G1" s="242"/>
      <c r="H1" s="242"/>
      <c r="I1" s="242"/>
      <c r="J1" s="242"/>
      <c r="K1" s="172"/>
      <c r="L1" s="172"/>
      <c r="M1" s="172"/>
    </row>
    <row r="2" spans="1:13" ht="16.5">
      <c r="A2" s="173" t="s">
        <v>82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5"/>
      <c r="M2" s="175"/>
    </row>
    <row r="3" spans="1:13" ht="15">
      <c r="A3" s="176"/>
      <c r="B3" s="238" t="s">
        <v>83</v>
      </c>
      <c r="C3" s="238"/>
      <c r="D3" s="238"/>
      <c r="E3" s="238"/>
      <c r="F3" s="238"/>
      <c r="G3" s="238"/>
      <c r="H3" s="238"/>
      <c r="I3" s="238"/>
      <c r="J3" s="238"/>
      <c r="K3" s="175"/>
      <c r="L3" s="175"/>
      <c r="M3" s="175"/>
    </row>
    <row r="4" spans="1:13" ht="15">
      <c r="A4" s="176"/>
      <c r="B4" s="238" t="s">
        <v>84</v>
      </c>
      <c r="C4" s="238"/>
      <c r="D4" s="238"/>
      <c r="E4" s="238"/>
      <c r="F4" s="238"/>
      <c r="G4" s="238"/>
      <c r="H4" s="238"/>
      <c r="I4" s="238"/>
      <c r="J4" s="238"/>
      <c r="K4" s="175"/>
      <c r="L4" s="175"/>
      <c r="M4" s="175"/>
    </row>
    <row r="5" spans="1:13" ht="15">
      <c r="A5" s="176"/>
      <c r="B5" s="238" t="s">
        <v>85</v>
      </c>
      <c r="C5" s="238"/>
      <c r="D5" s="238"/>
      <c r="E5" s="238"/>
      <c r="F5" s="238"/>
      <c r="G5" s="238"/>
      <c r="H5" s="238"/>
      <c r="I5" s="238"/>
      <c r="J5" s="238"/>
      <c r="K5" s="175"/>
      <c r="L5" s="175"/>
      <c r="M5" s="175"/>
    </row>
    <row r="6" spans="1:13" ht="18.75" thickBot="1">
      <c r="A6" s="239" t="s">
        <v>86</v>
      </c>
      <c r="B6" s="240"/>
      <c r="C6" s="240"/>
      <c r="D6" s="240"/>
      <c r="E6" s="240"/>
      <c r="F6" s="240"/>
      <c r="G6" s="240"/>
      <c r="H6" s="240"/>
      <c r="I6" s="240"/>
      <c r="J6" s="240"/>
      <c r="K6" s="177"/>
      <c r="L6" s="177"/>
      <c r="M6" s="177"/>
    </row>
    <row r="7" spans="11:13" ht="12.75">
      <c r="K7" s="178"/>
      <c r="L7" s="172"/>
      <c r="M7" s="179"/>
    </row>
    <row r="8" spans="11:13" ht="13.5" thickBot="1">
      <c r="K8" s="187"/>
      <c r="L8" s="175"/>
      <c r="M8" s="188"/>
    </row>
    <row r="9" spans="1:13" ht="16.5" customHeight="1" thickBot="1">
      <c r="A9" s="245" t="s">
        <v>183</v>
      </c>
      <c r="B9" s="246"/>
      <c r="C9" s="246"/>
      <c r="D9" s="246"/>
      <c r="E9" s="246"/>
      <c r="F9" s="246"/>
      <c r="G9" s="246"/>
      <c r="H9" s="246"/>
      <c r="I9" s="246"/>
      <c r="J9" s="246"/>
      <c r="K9" s="248" t="s">
        <v>121</v>
      </c>
      <c r="L9" s="249"/>
      <c r="M9" s="250"/>
    </row>
    <row r="10" spans="1:13" ht="16.5" customHeight="1" thickBot="1">
      <c r="A10" s="295" t="s">
        <v>26</v>
      </c>
      <c r="B10" s="296"/>
      <c r="C10" s="296"/>
      <c r="D10" s="296"/>
      <c r="E10" s="296"/>
      <c r="F10" s="296"/>
      <c r="G10" s="296"/>
      <c r="H10" s="296"/>
      <c r="I10" s="296"/>
      <c r="J10" s="297"/>
      <c r="K10" s="251"/>
      <c r="L10" s="252"/>
      <c r="M10" s="253"/>
    </row>
    <row r="11" spans="1:13" ht="17.25" thickBot="1">
      <c r="A11" s="243" t="s">
        <v>14</v>
      </c>
      <c r="B11" s="244"/>
      <c r="C11" s="129" t="s">
        <v>7</v>
      </c>
      <c r="D11" s="129" t="s">
        <v>0</v>
      </c>
      <c r="E11" s="129" t="s">
        <v>15</v>
      </c>
      <c r="F11" s="129"/>
      <c r="G11" s="129" t="s">
        <v>16</v>
      </c>
      <c r="H11" s="129" t="s">
        <v>167</v>
      </c>
      <c r="I11" s="129" t="s">
        <v>1</v>
      </c>
      <c r="J11" s="75" t="s">
        <v>69</v>
      </c>
      <c r="K11" s="23" t="s">
        <v>122</v>
      </c>
      <c r="L11" s="24"/>
      <c r="M11" s="158">
        <v>300</v>
      </c>
    </row>
    <row r="12" spans="1:15" ht="17.25" thickBot="1">
      <c r="A12" s="166" t="s">
        <v>155</v>
      </c>
      <c r="B12" s="189" t="s">
        <v>102</v>
      </c>
      <c r="C12" s="112">
        <v>11</v>
      </c>
      <c r="D12" s="236">
        <v>90388</v>
      </c>
      <c r="E12" s="113">
        <v>1100</v>
      </c>
      <c r="F12" s="190"/>
      <c r="G12" s="156">
        <v>2241.67</v>
      </c>
      <c r="H12" s="190">
        <f>(D12-E12+G12)*18%</f>
        <v>16475.3406</v>
      </c>
      <c r="I12" s="156">
        <f>D12-E12+G12+H12</f>
        <v>108005.0106</v>
      </c>
      <c r="J12" s="157">
        <f>I12-H12</f>
        <v>91529.67</v>
      </c>
      <c r="K12" s="25" t="s">
        <v>123</v>
      </c>
      <c r="L12" s="25"/>
      <c r="M12" s="160">
        <v>400</v>
      </c>
      <c r="O12" s="147"/>
    </row>
    <row r="13" spans="1:15" ht="17.25" thickBot="1">
      <c r="A13" s="168" t="s">
        <v>155</v>
      </c>
      <c r="B13" s="191" t="s">
        <v>98</v>
      </c>
      <c r="C13" s="117" t="s">
        <v>101</v>
      </c>
      <c r="D13" s="236">
        <v>89588</v>
      </c>
      <c r="E13" s="113">
        <v>1100</v>
      </c>
      <c r="F13" s="190"/>
      <c r="G13" s="156">
        <v>2241.67</v>
      </c>
      <c r="H13" s="190">
        <f aca="true" t="shared" si="0" ref="H13:H33">(D13-E13+G13)*18%</f>
        <v>16331.3406</v>
      </c>
      <c r="I13" s="156">
        <f aca="true" t="shared" si="1" ref="I13:I33">D13-E13+G13+H13</f>
        <v>107061.0106</v>
      </c>
      <c r="J13" s="157">
        <f aca="true" t="shared" si="2" ref="J13:J33">I13-H13</f>
        <v>90729.67</v>
      </c>
      <c r="K13" s="25" t="s">
        <v>124</v>
      </c>
      <c r="L13" s="25"/>
      <c r="M13" s="160">
        <v>500</v>
      </c>
      <c r="O13" s="147"/>
    </row>
    <row r="14" spans="1:15" ht="17.25" thickBot="1">
      <c r="A14" s="168" t="s">
        <v>155</v>
      </c>
      <c r="B14" s="191" t="s">
        <v>20</v>
      </c>
      <c r="C14" s="117">
        <v>6</v>
      </c>
      <c r="D14" s="236">
        <v>90238</v>
      </c>
      <c r="E14" s="113">
        <v>1100</v>
      </c>
      <c r="F14" s="190"/>
      <c r="G14" s="156">
        <v>2241.67</v>
      </c>
      <c r="H14" s="190">
        <f t="shared" si="0"/>
        <v>16448.3406</v>
      </c>
      <c r="I14" s="156">
        <f t="shared" si="1"/>
        <v>107828.0106</v>
      </c>
      <c r="J14" s="157">
        <f t="shared" si="2"/>
        <v>91379.67</v>
      </c>
      <c r="K14" s="25" t="s">
        <v>125</v>
      </c>
      <c r="L14" s="25"/>
      <c r="M14" s="160">
        <v>600</v>
      </c>
      <c r="O14" s="147"/>
    </row>
    <row r="15" spans="1:15" ht="17.25" thickBot="1">
      <c r="A15" s="168" t="s">
        <v>155</v>
      </c>
      <c r="B15" s="191" t="s">
        <v>21</v>
      </c>
      <c r="C15" s="117">
        <v>3</v>
      </c>
      <c r="D15" s="236">
        <v>90438</v>
      </c>
      <c r="E15" s="113">
        <v>1100</v>
      </c>
      <c r="F15" s="190"/>
      <c r="G15" s="156">
        <v>2241.67</v>
      </c>
      <c r="H15" s="190">
        <f t="shared" si="0"/>
        <v>16484.3406</v>
      </c>
      <c r="I15" s="156">
        <f t="shared" si="1"/>
        <v>108064.0106</v>
      </c>
      <c r="J15" s="157">
        <f t="shared" si="2"/>
        <v>91579.67</v>
      </c>
      <c r="K15" s="25" t="s">
        <v>126</v>
      </c>
      <c r="L15" s="25"/>
      <c r="M15" s="160">
        <v>700</v>
      </c>
      <c r="O15" s="147"/>
    </row>
    <row r="16" spans="1:15" ht="17.25" thickBot="1">
      <c r="A16" s="159" t="s">
        <v>155</v>
      </c>
      <c r="B16" s="116" t="s">
        <v>164</v>
      </c>
      <c r="C16" s="117">
        <v>3.4</v>
      </c>
      <c r="D16" s="91">
        <v>93018</v>
      </c>
      <c r="E16" s="113">
        <v>1100</v>
      </c>
      <c r="F16" s="113"/>
      <c r="G16" s="156">
        <v>2241.67</v>
      </c>
      <c r="H16" s="113">
        <f t="shared" si="0"/>
        <v>16948.740599999997</v>
      </c>
      <c r="I16" s="156">
        <f t="shared" si="1"/>
        <v>111108.4106</v>
      </c>
      <c r="J16" s="157">
        <f t="shared" si="2"/>
        <v>94159.67000000001</v>
      </c>
      <c r="K16" s="25" t="s">
        <v>127</v>
      </c>
      <c r="L16" s="25"/>
      <c r="M16" s="160">
        <v>800</v>
      </c>
      <c r="O16" s="147"/>
    </row>
    <row r="17" spans="1:15" ht="17.25" thickBot="1">
      <c r="A17" s="159" t="s">
        <v>6</v>
      </c>
      <c r="B17" s="116" t="s">
        <v>17</v>
      </c>
      <c r="C17" s="117">
        <v>3</v>
      </c>
      <c r="D17" s="91">
        <v>91238</v>
      </c>
      <c r="E17" s="113">
        <v>1100</v>
      </c>
      <c r="F17" s="113"/>
      <c r="G17" s="156">
        <v>2241.67</v>
      </c>
      <c r="H17" s="113">
        <f t="shared" si="0"/>
        <v>16628.3406</v>
      </c>
      <c r="I17" s="156">
        <f t="shared" si="1"/>
        <v>109008.0106</v>
      </c>
      <c r="J17" s="157">
        <f t="shared" si="2"/>
        <v>92379.67</v>
      </c>
      <c r="K17" s="31" t="s">
        <v>128</v>
      </c>
      <c r="L17" s="31"/>
      <c r="M17" s="162">
        <v>900</v>
      </c>
      <c r="O17" s="147"/>
    </row>
    <row r="18" spans="1:15" ht="13.5" thickBot="1">
      <c r="A18" s="159" t="s">
        <v>18</v>
      </c>
      <c r="B18" s="116" t="s">
        <v>19</v>
      </c>
      <c r="C18" s="117">
        <v>11</v>
      </c>
      <c r="D18" s="91">
        <v>92188</v>
      </c>
      <c r="E18" s="113">
        <v>1100</v>
      </c>
      <c r="F18" s="113"/>
      <c r="G18" s="156">
        <v>2241.67</v>
      </c>
      <c r="H18" s="113">
        <f t="shared" si="0"/>
        <v>16799.3406</v>
      </c>
      <c r="I18" s="156">
        <f t="shared" si="1"/>
        <v>110129.0106</v>
      </c>
      <c r="J18" s="157">
        <f t="shared" si="2"/>
        <v>93329.67</v>
      </c>
      <c r="O18" s="147"/>
    </row>
    <row r="19" spans="1:15" ht="17.25" thickBot="1">
      <c r="A19" s="159" t="s">
        <v>156</v>
      </c>
      <c r="B19" s="116" t="s">
        <v>79</v>
      </c>
      <c r="C19" s="117">
        <v>12</v>
      </c>
      <c r="D19" s="91">
        <v>97868</v>
      </c>
      <c r="E19" s="113">
        <v>1100</v>
      </c>
      <c r="F19" s="113"/>
      <c r="G19" s="156">
        <v>2241.67</v>
      </c>
      <c r="H19" s="113">
        <f t="shared" si="0"/>
        <v>17821.740599999997</v>
      </c>
      <c r="I19" s="156">
        <f t="shared" si="1"/>
        <v>116831.4106</v>
      </c>
      <c r="J19" s="157">
        <f t="shared" si="2"/>
        <v>99009.67000000001</v>
      </c>
      <c r="K19" s="27"/>
      <c r="L19" s="27"/>
      <c r="M19" s="180"/>
      <c r="O19" s="147"/>
    </row>
    <row r="20" spans="1:15" ht="17.25" thickBot="1">
      <c r="A20" s="159" t="s">
        <v>95</v>
      </c>
      <c r="B20" s="116" t="s">
        <v>94</v>
      </c>
      <c r="C20" s="117">
        <v>1.9</v>
      </c>
      <c r="D20" s="91">
        <v>98668</v>
      </c>
      <c r="E20" s="113">
        <v>1100</v>
      </c>
      <c r="F20" s="113"/>
      <c r="G20" s="156">
        <v>2241.67</v>
      </c>
      <c r="H20" s="113">
        <f t="shared" si="0"/>
        <v>17965.740599999997</v>
      </c>
      <c r="I20" s="156">
        <f t="shared" si="1"/>
        <v>117775.4106</v>
      </c>
      <c r="J20" s="157">
        <f t="shared" si="2"/>
        <v>99809.67000000001</v>
      </c>
      <c r="K20" s="27"/>
      <c r="L20" s="27"/>
      <c r="M20" s="180"/>
      <c r="O20" s="147"/>
    </row>
    <row r="21" spans="1:15" ht="17.25" thickBot="1">
      <c r="A21" s="159" t="s">
        <v>156</v>
      </c>
      <c r="B21" s="116" t="s">
        <v>96</v>
      </c>
      <c r="C21" s="117"/>
      <c r="D21" s="91">
        <v>97068</v>
      </c>
      <c r="E21" s="113">
        <v>1100</v>
      </c>
      <c r="F21" s="113"/>
      <c r="G21" s="156">
        <v>2241.67</v>
      </c>
      <c r="H21" s="113">
        <f t="shared" si="0"/>
        <v>17677.740599999997</v>
      </c>
      <c r="I21" s="156">
        <f t="shared" si="1"/>
        <v>115887.4106</v>
      </c>
      <c r="J21" s="157">
        <f t="shared" si="2"/>
        <v>98209.67000000001</v>
      </c>
      <c r="K21" s="192"/>
      <c r="L21" s="27"/>
      <c r="M21" s="180"/>
      <c r="O21" s="147"/>
    </row>
    <row r="22" spans="1:15" ht="17.25" thickBot="1">
      <c r="A22" s="159" t="s">
        <v>104</v>
      </c>
      <c r="B22" s="116" t="s">
        <v>105</v>
      </c>
      <c r="C22" s="117">
        <v>12</v>
      </c>
      <c r="D22" s="91">
        <v>92918</v>
      </c>
      <c r="E22" s="113">
        <v>1100</v>
      </c>
      <c r="F22" s="113"/>
      <c r="G22" s="156">
        <v>2241.67</v>
      </c>
      <c r="H22" s="113">
        <f t="shared" si="0"/>
        <v>16930.740599999997</v>
      </c>
      <c r="I22" s="156">
        <f t="shared" si="1"/>
        <v>110990.4106</v>
      </c>
      <c r="J22" s="157">
        <f t="shared" si="2"/>
        <v>94059.67000000001</v>
      </c>
      <c r="K22" s="27"/>
      <c r="L22" s="27"/>
      <c r="M22" s="180"/>
      <c r="O22" s="147"/>
    </row>
    <row r="23" spans="1:15" ht="17.25" thickBot="1">
      <c r="A23" s="159" t="s">
        <v>104</v>
      </c>
      <c r="B23" s="116" t="s">
        <v>153</v>
      </c>
      <c r="C23" s="117">
        <v>10</v>
      </c>
      <c r="D23" s="91">
        <v>94768</v>
      </c>
      <c r="E23" s="113">
        <v>1100</v>
      </c>
      <c r="F23" s="113"/>
      <c r="G23" s="156">
        <v>2241.67</v>
      </c>
      <c r="H23" s="113">
        <f t="shared" si="0"/>
        <v>17263.740599999997</v>
      </c>
      <c r="I23" s="156">
        <f t="shared" si="1"/>
        <v>113173.4106</v>
      </c>
      <c r="J23" s="157">
        <f t="shared" si="2"/>
        <v>95909.67000000001</v>
      </c>
      <c r="K23" s="27"/>
      <c r="L23" s="27"/>
      <c r="M23" s="180"/>
      <c r="O23" s="147"/>
    </row>
    <row r="24" spans="1:15" ht="17.25" thickBot="1">
      <c r="A24" s="159" t="s">
        <v>104</v>
      </c>
      <c r="B24" s="116" t="s">
        <v>81</v>
      </c>
      <c r="C24" s="117">
        <v>3</v>
      </c>
      <c r="D24" s="91">
        <v>92818</v>
      </c>
      <c r="E24" s="113">
        <v>1100</v>
      </c>
      <c r="F24" s="113"/>
      <c r="G24" s="156">
        <v>2241.67</v>
      </c>
      <c r="H24" s="113">
        <f t="shared" si="0"/>
        <v>16912.740599999997</v>
      </c>
      <c r="I24" s="156">
        <f t="shared" si="1"/>
        <v>110872.4106</v>
      </c>
      <c r="J24" s="157">
        <f t="shared" si="2"/>
        <v>93959.67000000001</v>
      </c>
      <c r="K24" s="27"/>
      <c r="L24" s="27"/>
      <c r="M24" s="180"/>
      <c r="O24" s="147"/>
    </row>
    <row r="25" spans="1:15" ht="17.25" thickBot="1">
      <c r="A25" s="159" t="s">
        <v>104</v>
      </c>
      <c r="B25" s="116" t="s">
        <v>90</v>
      </c>
      <c r="C25" s="117">
        <v>8</v>
      </c>
      <c r="D25" s="91">
        <v>96218</v>
      </c>
      <c r="E25" s="113">
        <v>1100</v>
      </c>
      <c r="F25" s="113"/>
      <c r="G25" s="156">
        <v>2241.67</v>
      </c>
      <c r="H25" s="113">
        <f t="shared" si="0"/>
        <v>17524.740599999997</v>
      </c>
      <c r="I25" s="156">
        <f t="shared" si="1"/>
        <v>114884.4106</v>
      </c>
      <c r="J25" s="157">
        <f t="shared" si="2"/>
        <v>97359.67000000001</v>
      </c>
      <c r="K25" s="27"/>
      <c r="L25" s="27"/>
      <c r="M25" s="180"/>
      <c r="O25" s="147"/>
    </row>
    <row r="26" spans="1:15" ht="17.25" thickBot="1">
      <c r="A26" s="159" t="s">
        <v>104</v>
      </c>
      <c r="B26" s="116" t="s">
        <v>103</v>
      </c>
      <c r="C26" s="117"/>
      <c r="D26" s="91">
        <v>95418</v>
      </c>
      <c r="E26" s="113">
        <v>1100</v>
      </c>
      <c r="F26" s="113"/>
      <c r="G26" s="156">
        <v>2241.67</v>
      </c>
      <c r="H26" s="113">
        <f t="shared" si="0"/>
        <v>17380.740599999997</v>
      </c>
      <c r="I26" s="156">
        <f t="shared" si="1"/>
        <v>113940.4106</v>
      </c>
      <c r="J26" s="157">
        <f t="shared" si="2"/>
        <v>96559.67000000001</v>
      </c>
      <c r="K26" s="27"/>
      <c r="L26" s="27"/>
      <c r="M26" s="180"/>
      <c r="O26" s="147"/>
    </row>
    <row r="27" spans="1:15" ht="17.25" thickBot="1">
      <c r="A27" s="159" t="s">
        <v>160</v>
      </c>
      <c r="B27" s="116" t="s">
        <v>161</v>
      </c>
      <c r="C27" s="117">
        <v>40</v>
      </c>
      <c r="D27" s="91">
        <v>94468</v>
      </c>
      <c r="E27" s="113">
        <v>1100</v>
      </c>
      <c r="F27" s="113"/>
      <c r="G27" s="156">
        <v>2241.67</v>
      </c>
      <c r="H27" s="113">
        <f t="shared" si="0"/>
        <v>17209.740599999997</v>
      </c>
      <c r="I27" s="156">
        <f t="shared" si="1"/>
        <v>112819.4106</v>
      </c>
      <c r="J27" s="157">
        <f t="shared" si="2"/>
        <v>95609.67000000001</v>
      </c>
      <c r="K27" s="27"/>
      <c r="L27" s="27"/>
      <c r="M27" s="180"/>
      <c r="O27" s="147"/>
    </row>
    <row r="28" spans="1:15" ht="17.25" thickBot="1">
      <c r="A28" s="159" t="s">
        <v>160</v>
      </c>
      <c r="B28" s="116" t="s">
        <v>159</v>
      </c>
      <c r="C28" s="117">
        <v>8</v>
      </c>
      <c r="D28" s="91">
        <v>92998</v>
      </c>
      <c r="E28" s="113">
        <v>1100</v>
      </c>
      <c r="F28" s="113"/>
      <c r="G28" s="156">
        <v>2241.67</v>
      </c>
      <c r="H28" s="113">
        <f t="shared" si="0"/>
        <v>16945.1406</v>
      </c>
      <c r="I28" s="156">
        <f t="shared" si="1"/>
        <v>111084.8106</v>
      </c>
      <c r="J28" s="157">
        <f t="shared" si="2"/>
        <v>94139.67</v>
      </c>
      <c r="K28" s="27"/>
      <c r="L28" s="27"/>
      <c r="M28" s="180"/>
      <c r="O28" s="147"/>
    </row>
    <row r="29" spans="1:15" ht="17.25" thickBot="1">
      <c r="A29" s="159" t="s">
        <v>160</v>
      </c>
      <c r="B29" s="116" t="s">
        <v>162</v>
      </c>
      <c r="C29" s="117">
        <v>65</v>
      </c>
      <c r="D29" s="91">
        <v>94368</v>
      </c>
      <c r="E29" s="113">
        <v>1100</v>
      </c>
      <c r="F29" s="113"/>
      <c r="G29" s="156">
        <v>2241.67</v>
      </c>
      <c r="H29" s="113">
        <f t="shared" si="0"/>
        <v>17191.740599999997</v>
      </c>
      <c r="I29" s="156">
        <f t="shared" si="1"/>
        <v>112701.4106</v>
      </c>
      <c r="J29" s="157">
        <f t="shared" si="2"/>
        <v>95509.67000000001</v>
      </c>
      <c r="K29" s="27"/>
      <c r="L29" s="27"/>
      <c r="M29" s="180"/>
      <c r="O29" s="147"/>
    </row>
    <row r="30" spans="1:15" ht="17.25" thickBot="1">
      <c r="A30" s="159" t="s">
        <v>160</v>
      </c>
      <c r="B30" s="116" t="s">
        <v>163</v>
      </c>
      <c r="C30" s="117">
        <v>55</v>
      </c>
      <c r="D30" s="91">
        <v>94318</v>
      </c>
      <c r="E30" s="113">
        <v>1100</v>
      </c>
      <c r="F30" s="113"/>
      <c r="G30" s="156">
        <v>2241.67</v>
      </c>
      <c r="H30" s="113">
        <f t="shared" si="0"/>
        <v>17182.740599999997</v>
      </c>
      <c r="I30" s="156">
        <f t="shared" si="1"/>
        <v>112642.4106</v>
      </c>
      <c r="J30" s="157">
        <f t="shared" si="2"/>
        <v>95459.67000000001</v>
      </c>
      <c r="K30" s="27"/>
      <c r="L30" s="27"/>
      <c r="M30" s="180"/>
      <c r="O30" s="147"/>
    </row>
    <row r="31" spans="1:15" ht="17.25" thickBot="1">
      <c r="A31" s="181" t="s">
        <v>166</v>
      </c>
      <c r="B31" s="182" t="s">
        <v>165</v>
      </c>
      <c r="C31" s="183">
        <v>3</v>
      </c>
      <c r="D31" s="91">
        <v>94238</v>
      </c>
      <c r="E31" s="113">
        <v>1100</v>
      </c>
      <c r="F31" s="113"/>
      <c r="G31" s="156">
        <v>2241.67</v>
      </c>
      <c r="H31" s="113">
        <f t="shared" si="0"/>
        <v>17168.3406</v>
      </c>
      <c r="I31" s="156">
        <f t="shared" si="1"/>
        <v>112548.0106</v>
      </c>
      <c r="J31" s="157">
        <f t="shared" si="2"/>
        <v>95379.67</v>
      </c>
      <c r="K31" s="27"/>
      <c r="L31" s="27"/>
      <c r="M31" s="180"/>
      <c r="O31" s="147"/>
    </row>
    <row r="32" spans="1:15" ht="17.25" thickBot="1">
      <c r="A32" s="181"/>
      <c r="B32" s="182" t="s">
        <v>171</v>
      </c>
      <c r="C32" s="183"/>
      <c r="D32" s="92">
        <v>94588</v>
      </c>
      <c r="E32" s="113">
        <v>1100</v>
      </c>
      <c r="F32" s="113"/>
      <c r="G32" s="156">
        <v>2241.67</v>
      </c>
      <c r="H32" s="113">
        <f>(D32-E32+G32)*18%</f>
        <v>17231.3406</v>
      </c>
      <c r="I32" s="156">
        <f>D32-E32+G32+H32</f>
        <v>112961.0106</v>
      </c>
      <c r="J32" s="157">
        <f>I32-H32</f>
        <v>95729.67</v>
      </c>
      <c r="K32" s="27"/>
      <c r="L32" s="27"/>
      <c r="M32" s="180"/>
      <c r="O32" s="147"/>
    </row>
    <row r="33" spans="1:15" ht="13.5" thickBot="1">
      <c r="A33" s="184" t="s">
        <v>97</v>
      </c>
      <c r="B33" s="185" t="s">
        <v>99</v>
      </c>
      <c r="C33" s="122" t="s">
        <v>100</v>
      </c>
      <c r="D33" s="92">
        <v>94588</v>
      </c>
      <c r="E33" s="113">
        <v>1100</v>
      </c>
      <c r="F33" s="113"/>
      <c r="G33" s="156">
        <v>2241.67</v>
      </c>
      <c r="H33" s="113">
        <f t="shared" si="0"/>
        <v>17231.3406</v>
      </c>
      <c r="I33" s="156">
        <f t="shared" si="1"/>
        <v>112961.0106</v>
      </c>
      <c r="J33" s="157">
        <f t="shared" si="2"/>
        <v>95729.67</v>
      </c>
      <c r="O33" s="147"/>
    </row>
    <row r="34" spans="1:10" ht="13.5" thickBot="1">
      <c r="A34" s="69"/>
      <c r="B34" s="185"/>
      <c r="C34" s="122"/>
      <c r="D34" s="108"/>
      <c r="E34" s="144"/>
      <c r="F34" s="144"/>
      <c r="G34" s="144"/>
      <c r="H34" s="144"/>
      <c r="I34" s="113"/>
      <c r="J34" s="144"/>
    </row>
    <row r="35" spans="2:10" ht="13.5" thickBot="1">
      <c r="B35" s="146"/>
      <c r="D35" s="147"/>
      <c r="E35" s="147"/>
      <c r="F35" s="147"/>
      <c r="G35" s="147"/>
      <c r="H35" s="147"/>
      <c r="I35" s="147"/>
      <c r="J35" s="147"/>
    </row>
    <row r="36" spans="1:13" ht="13.5" customHeight="1" thickBot="1">
      <c r="A36" s="293" t="s">
        <v>22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48" t="s">
        <v>129</v>
      </c>
      <c r="L36" s="249"/>
      <c r="M36" s="250"/>
    </row>
    <row r="37" spans="1:13" ht="13.5" customHeight="1" thickBot="1">
      <c r="A37" s="254" t="s">
        <v>14</v>
      </c>
      <c r="B37" s="255"/>
      <c r="C37" s="186" t="s">
        <v>7</v>
      </c>
      <c r="D37" s="129" t="s">
        <v>0</v>
      </c>
      <c r="E37" s="129" t="s">
        <v>15</v>
      </c>
      <c r="F37" s="129"/>
      <c r="G37" s="129" t="s">
        <v>16</v>
      </c>
      <c r="H37" s="129" t="s">
        <v>167</v>
      </c>
      <c r="I37" s="129" t="s">
        <v>1</v>
      </c>
      <c r="J37" s="75" t="s">
        <v>69</v>
      </c>
      <c r="K37" s="252"/>
      <c r="L37" s="252"/>
      <c r="M37" s="253"/>
    </row>
    <row r="38" spans="1:15" ht="17.25" thickBot="1">
      <c r="A38" s="155" t="s">
        <v>6</v>
      </c>
      <c r="B38" s="111" t="s">
        <v>23</v>
      </c>
      <c r="C38" s="112">
        <v>0.9</v>
      </c>
      <c r="D38" s="105">
        <v>79127</v>
      </c>
      <c r="E38" s="113">
        <v>1100</v>
      </c>
      <c r="F38" s="113">
        <v>0</v>
      </c>
      <c r="G38" s="156">
        <v>2241.67</v>
      </c>
      <c r="H38" s="113">
        <f aca="true" t="shared" si="3" ref="H38:H55">(D38-E38-F38+G38)*18%</f>
        <v>14448.3606</v>
      </c>
      <c r="I38" s="156">
        <f aca="true" t="shared" si="4" ref="I38:I55">D38-E38-F38+G38+H38</f>
        <v>94717.0306</v>
      </c>
      <c r="J38" s="157">
        <f aca="true" t="shared" si="5" ref="J38:J55">I38-H38</f>
        <v>80268.67</v>
      </c>
      <c r="K38" s="24" t="s">
        <v>130</v>
      </c>
      <c r="L38" s="24"/>
      <c r="M38" s="158">
        <v>300</v>
      </c>
      <c r="O38" s="147"/>
    </row>
    <row r="39" spans="1:13" s="161" customFormat="1" ht="17.25" thickBot="1">
      <c r="A39" s="159" t="s">
        <v>107</v>
      </c>
      <c r="B39" s="116" t="s">
        <v>106</v>
      </c>
      <c r="C39" s="117">
        <v>1.2</v>
      </c>
      <c r="D39" s="106">
        <v>78697</v>
      </c>
      <c r="E39" s="113">
        <v>1100</v>
      </c>
      <c r="F39" s="113">
        <v>0</v>
      </c>
      <c r="G39" s="156">
        <v>2241.67</v>
      </c>
      <c r="H39" s="113">
        <f t="shared" si="3"/>
        <v>14370.960599999999</v>
      </c>
      <c r="I39" s="156">
        <f t="shared" si="4"/>
        <v>94209.6306</v>
      </c>
      <c r="J39" s="157">
        <f t="shared" si="5"/>
        <v>79838.67000000001</v>
      </c>
      <c r="K39" s="25" t="s">
        <v>131</v>
      </c>
      <c r="L39" s="25"/>
      <c r="M39" s="160">
        <v>400</v>
      </c>
    </row>
    <row r="40" spans="1:13" ht="17.25" thickBot="1">
      <c r="A40" s="159" t="s">
        <v>5</v>
      </c>
      <c r="B40" s="116" t="s">
        <v>172</v>
      </c>
      <c r="C40" s="117">
        <v>2.7</v>
      </c>
      <c r="D40" s="106">
        <v>74317</v>
      </c>
      <c r="E40" s="113">
        <v>1100</v>
      </c>
      <c r="F40" s="113">
        <v>0</v>
      </c>
      <c r="G40" s="156">
        <v>2241.67</v>
      </c>
      <c r="H40" s="113">
        <f>(D40-E40-F40+G40)*18%</f>
        <v>13582.560599999999</v>
      </c>
      <c r="I40" s="156">
        <f>D40-E40-F40+G40+H40</f>
        <v>89041.2306</v>
      </c>
      <c r="J40" s="157">
        <f>I40-H40</f>
        <v>75458.67</v>
      </c>
      <c r="K40" s="25" t="s">
        <v>132</v>
      </c>
      <c r="L40" s="25"/>
      <c r="M40" s="160">
        <v>500</v>
      </c>
    </row>
    <row r="41" spans="1:13" ht="17.25" thickBot="1">
      <c r="A41" s="159" t="s">
        <v>5</v>
      </c>
      <c r="B41" s="142" t="s">
        <v>11</v>
      </c>
      <c r="C41" s="117">
        <v>8</v>
      </c>
      <c r="D41" s="106">
        <v>75017</v>
      </c>
      <c r="E41" s="113">
        <v>1100</v>
      </c>
      <c r="F41" s="113">
        <v>0</v>
      </c>
      <c r="G41" s="156">
        <v>2241.67</v>
      </c>
      <c r="H41" s="113">
        <f t="shared" si="3"/>
        <v>13708.560599999999</v>
      </c>
      <c r="I41" s="156">
        <f t="shared" si="4"/>
        <v>89867.2306</v>
      </c>
      <c r="J41" s="157">
        <f t="shared" si="5"/>
        <v>76158.67</v>
      </c>
      <c r="K41" s="25" t="s">
        <v>133</v>
      </c>
      <c r="L41" s="25"/>
      <c r="M41" s="160">
        <v>600</v>
      </c>
    </row>
    <row r="42" spans="1:13" ht="17.25" thickBot="1">
      <c r="A42" s="159" t="s">
        <v>5</v>
      </c>
      <c r="B42" s="142" t="s">
        <v>108</v>
      </c>
      <c r="C42" s="117">
        <v>8</v>
      </c>
      <c r="D42" s="106">
        <v>76337</v>
      </c>
      <c r="E42" s="113">
        <v>1100</v>
      </c>
      <c r="F42" s="113">
        <v>0</v>
      </c>
      <c r="G42" s="156">
        <v>2241.67</v>
      </c>
      <c r="H42" s="113">
        <f t="shared" si="3"/>
        <v>13946.1606</v>
      </c>
      <c r="I42" s="156">
        <f t="shared" si="4"/>
        <v>91424.8306</v>
      </c>
      <c r="J42" s="157">
        <f t="shared" si="5"/>
        <v>77478.67</v>
      </c>
      <c r="K42" s="25" t="s">
        <v>134</v>
      </c>
      <c r="L42" s="25"/>
      <c r="M42" s="160">
        <v>700</v>
      </c>
    </row>
    <row r="43" spans="1:13" s="161" customFormat="1" ht="17.25" thickBot="1">
      <c r="A43" s="159" t="s">
        <v>24</v>
      </c>
      <c r="B43" s="142" t="s">
        <v>89</v>
      </c>
      <c r="C43" s="117">
        <v>18</v>
      </c>
      <c r="D43" s="106">
        <v>76287</v>
      </c>
      <c r="E43" s="113">
        <v>1100</v>
      </c>
      <c r="F43" s="113">
        <v>0</v>
      </c>
      <c r="G43" s="156">
        <v>2241.67</v>
      </c>
      <c r="H43" s="113">
        <f t="shared" si="3"/>
        <v>13937.1606</v>
      </c>
      <c r="I43" s="156">
        <f t="shared" si="4"/>
        <v>91365.8306</v>
      </c>
      <c r="J43" s="157">
        <f t="shared" si="5"/>
        <v>77428.67</v>
      </c>
      <c r="K43" s="25" t="s">
        <v>135</v>
      </c>
      <c r="L43" s="25"/>
      <c r="M43" s="160">
        <v>750</v>
      </c>
    </row>
    <row r="44" spans="1:13" s="123" customFormat="1" ht="17.25" thickBot="1">
      <c r="A44" s="159" t="s">
        <v>9</v>
      </c>
      <c r="B44" s="119" t="s">
        <v>8</v>
      </c>
      <c r="C44" s="117">
        <v>1.2</v>
      </c>
      <c r="D44" s="106">
        <v>75967</v>
      </c>
      <c r="E44" s="113">
        <v>1100</v>
      </c>
      <c r="F44" s="113">
        <v>0</v>
      </c>
      <c r="G44" s="156">
        <v>2241.67</v>
      </c>
      <c r="H44" s="113">
        <f t="shared" si="3"/>
        <v>13879.560599999999</v>
      </c>
      <c r="I44" s="156">
        <f t="shared" si="4"/>
        <v>90988.2306</v>
      </c>
      <c r="J44" s="157">
        <f t="shared" si="5"/>
        <v>77108.67</v>
      </c>
      <c r="K44" s="31" t="s">
        <v>136</v>
      </c>
      <c r="L44" s="31"/>
      <c r="M44" s="162">
        <v>800</v>
      </c>
    </row>
    <row r="45" spans="1:10" s="123" customFormat="1" ht="13.5" thickBot="1">
      <c r="A45" s="159" t="s">
        <v>71</v>
      </c>
      <c r="B45" s="116" t="s">
        <v>70</v>
      </c>
      <c r="C45" s="117">
        <v>0.35</v>
      </c>
      <c r="D45" s="106">
        <v>78073</v>
      </c>
      <c r="E45" s="113">
        <v>1100</v>
      </c>
      <c r="F45" s="113">
        <v>0</v>
      </c>
      <c r="G45" s="156">
        <v>2241.67</v>
      </c>
      <c r="H45" s="113">
        <f t="shared" si="3"/>
        <v>14258.640599999999</v>
      </c>
      <c r="I45" s="156">
        <f t="shared" si="4"/>
        <v>93473.3106</v>
      </c>
      <c r="J45" s="157">
        <f t="shared" si="5"/>
        <v>79214.67</v>
      </c>
    </row>
    <row r="46" spans="1:13" s="123" customFormat="1" ht="17.25" thickBot="1">
      <c r="A46" s="159" t="s">
        <v>10</v>
      </c>
      <c r="B46" s="119" t="s">
        <v>113</v>
      </c>
      <c r="C46" s="117">
        <v>0.28</v>
      </c>
      <c r="D46" s="106">
        <v>77770</v>
      </c>
      <c r="E46" s="113">
        <v>1100</v>
      </c>
      <c r="F46" s="113">
        <v>0</v>
      </c>
      <c r="G46" s="156">
        <v>2241.67</v>
      </c>
      <c r="H46" s="113">
        <f t="shared" si="3"/>
        <v>14204.1006</v>
      </c>
      <c r="I46" s="156">
        <f t="shared" si="4"/>
        <v>93115.7706</v>
      </c>
      <c r="J46" s="157">
        <f t="shared" si="5"/>
        <v>78911.67</v>
      </c>
      <c r="K46" s="27"/>
      <c r="M46" s="180"/>
    </row>
    <row r="47" spans="1:13" s="123" customFormat="1" ht="17.25" thickBot="1">
      <c r="A47" s="159" t="s">
        <v>10</v>
      </c>
      <c r="B47" s="119" t="s">
        <v>112</v>
      </c>
      <c r="C47" s="163">
        <v>0.22</v>
      </c>
      <c r="D47" s="107">
        <v>77770</v>
      </c>
      <c r="E47" s="113">
        <v>1100</v>
      </c>
      <c r="F47" s="113">
        <v>0</v>
      </c>
      <c r="G47" s="156">
        <v>2241.67</v>
      </c>
      <c r="H47" s="113">
        <f t="shared" si="3"/>
        <v>14204.1006</v>
      </c>
      <c r="I47" s="156">
        <f t="shared" si="4"/>
        <v>93115.7706</v>
      </c>
      <c r="J47" s="157">
        <f t="shared" si="5"/>
        <v>78911.67</v>
      </c>
      <c r="K47" s="145"/>
      <c r="L47" s="27"/>
      <c r="M47" s="145"/>
    </row>
    <row r="48" spans="1:11" ht="14.25" thickBot="1">
      <c r="A48" s="159" t="s">
        <v>33</v>
      </c>
      <c r="B48" s="116" t="s">
        <v>34</v>
      </c>
      <c r="C48" s="117">
        <v>0.43</v>
      </c>
      <c r="D48" s="106">
        <v>81330</v>
      </c>
      <c r="E48" s="113">
        <v>1100</v>
      </c>
      <c r="F48" s="113">
        <v>0</v>
      </c>
      <c r="G48" s="156">
        <v>2241.67</v>
      </c>
      <c r="H48" s="113">
        <f t="shared" si="3"/>
        <v>14844.900599999999</v>
      </c>
      <c r="I48" s="156">
        <f t="shared" si="4"/>
        <v>97316.57059999999</v>
      </c>
      <c r="J48" s="157">
        <f t="shared" si="5"/>
        <v>82471.67</v>
      </c>
      <c r="K48" s="20" t="s">
        <v>75</v>
      </c>
    </row>
    <row r="49" spans="1:10" s="164" customFormat="1" ht="13.5" thickBot="1">
      <c r="A49" s="159" t="s">
        <v>33</v>
      </c>
      <c r="B49" s="116" t="s">
        <v>93</v>
      </c>
      <c r="C49" s="117">
        <v>0.22</v>
      </c>
      <c r="D49" s="106">
        <v>82430</v>
      </c>
      <c r="E49" s="113">
        <v>1100</v>
      </c>
      <c r="F49" s="113">
        <v>0</v>
      </c>
      <c r="G49" s="156">
        <v>2241.67</v>
      </c>
      <c r="H49" s="113">
        <f t="shared" si="3"/>
        <v>15042.900599999999</v>
      </c>
      <c r="I49" s="156">
        <f t="shared" si="4"/>
        <v>98614.57059999999</v>
      </c>
      <c r="J49" s="157">
        <f t="shared" si="5"/>
        <v>83571.67</v>
      </c>
    </row>
    <row r="50" spans="1:10" ht="13.5" thickBot="1">
      <c r="A50" s="159" t="s">
        <v>33</v>
      </c>
      <c r="B50" s="116" t="s">
        <v>91</v>
      </c>
      <c r="C50" s="117"/>
      <c r="D50" s="106">
        <v>78650</v>
      </c>
      <c r="E50" s="113">
        <v>1100</v>
      </c>
      <c r="F50" s="113">
        <v>0</v>
      </c>
      <c r="G50" s="156">
        <v>2241.67</v>
      </c>
      <c r="H50" s="113">
        <f t="shared" si="3"/>
        <v>14362.5006</v>
      </c>
      <c r="I50" s="156">
        <f t="shared" si="4"/>
        <v>94154.1706</v>
      </c>
      <c r="J50" s="157">
        <f t="shared" si="5"/>
        <v>79791.67</v>
      </c>
    </row>
    <row r="51" spans="1:13" s="164" customFormat="1" ht="13.5" thickBot="1">
      <c r="A51" s="159" t="s">
        <v>33</v>
      </c>
      <c r="B51" s="116" t="s">
        <v>111</v>
      </c>
      <c r="C51" s="117"/>
      <c r="D51" s="106">
        <v>81670</v>
      </c>
      <c r="E51" s="113">
        <v>1100</v>
      </c>
      <c r="F51" s="113">
        <v>0</v>
      </c>
      <c r="G51" s="156">
        <v>2241.67</v>
      </c>
      <c r="H51" s="113">
        <f t="shared" si="3"/>
        <v>14906.1006</v>
      </c>
      <c r="I51" s="156">
        <f t="shared" si="4"/>
        <v>97717.7706</v>
      </c>
      <c r="J51" s="157">
        <f t="shared" si="5"/>
        <v>82811.67</v>
      </c>
      <c r="K51" s="145"/>
      <c r="L51" s="145"/>
      <c r="M51" s="145"/>
    </row>
    <row r="52" spans="1:13" ht="13.5" thickBot="1">
      <c r="A52" s="159" t="s">
        <v>2</v>
      </c>
      <c r="B52" s="142" t="s">
        <v>3</v>
      </c>
      <c r="C52" s="117" t="s">
        <v>27</v>
      </c>
      <c r="D52" s="106">
        <v>71097</v>
      </c>
      <c r="E52" s="141">
        <v>0</v>
      </c>
      <c r="F52" s="139">
        <v>0</v>
      </c>
      <c r="G52" s="156">
        <v>2241.67</v>
      </c>
      <c r="H52" s="113">
        <f t="shared" si="3"/>
        <v>13200.960599999999</v>
      </c>
      <c r="I52" s="156">
        <f t="shared" si="4"/>
        <v>86539.6306</v>
      </c>
      <c r="J52" s="157">
        <f t="shared" si="5"/>
        <v>73338.67000000001</v>
      </c>
      <c r="K52" s="164"/>
      <c r="L52" s="164"/>
      <c r="M52" s="164"/>
    </row>
    <row r="53" spans="1:10" ht="13.5" thickBot="1">
      <c r="A53" s="159" t="s">
        <v>2</v>
      </c>
      <c r="B53" s="142" t="s">
        <v>4</v>
      </c>
      <c r="C53" s="117" t="s">
        <v>27</v>
      </c>
      <c r="D53" s="106">
        <v>65033</v>
      </c>
      <c r="E53" s="141">
        <v>0</v>
      </c>
      <c r="F53" s="139">
        <v>0</v>
      </c>
      <c r="G53" s="156">
        <v>2241.67</v>
      </c>
      <c r="H53" s="113">
        <f t="shared" si="3"/>
        <v>12109.4406</v>
      </c>
      <c r="I53" s="156">
        <f t="shared" si="4"/>
        <v>79384.1106</v>
      </c>
      <c r="J53" s="157">
        <f t="shared" si="5"/>
        <v>67274.67</v>
      </c>
    </row>
    <row r="54" spans="1:13" s="164" customFormat="1" ht="13.5" thickBot="1">
      <c r="A54" s="159" t="s">
        <v>2</v>
      </c>
      <c r="B54" s="116" t="s">
        <v>13</v>
      </c>
      <c r="C54" s="117" t="s">
        <v>27</v>
      </c>
      <c r="D54" s="106">
        <v>71507</v>
      </c>
      <c r="E54" s="141">
        <v>0</v>
      </c>
      <c r="F54" s="139">
        <v>0</v>
      </c>
      <c r="G54" s="156">
        <v>2241.67</v>
      </c>
      <c r="H54" s="113">
        <f t="shared" si="3"/>
        <v>13274.7606</v>
      </c>
      <c r="I54" s="156">
        <f t="shared" si="4"/>
        <v>87023.43059999999</v>
      </c>
      <c r="J54" s="157">
        <f t="shared" si="5"/>
        <v>73748.67</v>
      </c>
      <c r="K54" s="145"/>
      <c r="L54" s="145"/>
      <c r="M54" s="145"/>
    </row>
    <row r="55" spans="1:10" ht="13.5" thickBot="1">
      <c r="A55" s="69" t="s">
        <v>2</v>
      </c>
      <c r="B55" s="19" t="s">
        <v>28</v>
      </c>
      <c r="C55" s="122" t="s">
        <v>27</v>
      </c>
      <c r="D55" s="108">
        <v>72640</v>
      </c>
      <c r="E55" s="144">
        <v>0</v>
      </c>
      <c r="F55" s="171">
        <v>0</v>
      </c>
      <c r="G55" s="156">
        <v>2241.67</v>
      </c>
      <c r="H55" s="113">
        <f t="shared" si="3"/>
        <v>13478.700599999998</v>
      </c>
      <c r="I55" s="156">
        <f t="shared" si="4"/>
        <v>88360.3706</v>
      </c>
      <c r="J55" s="157">
        <f t="shared" si="5"/>
        <v>74881.67</v>
      </c>
    </row>
    <row r="56" spans="2:14" ht="13.5" thickBot="1">
      <c r="B56" s="146"/>
      <c r="D56" s="147"/>
      <c r="E56" s="147"/>
      <c r="F56" s="147"/>
      <c r="G56" s="147"/>
      <c r="H56" s="147"/>
      <c r="I56" s="147"/>
      <c r="J56" s="147"/>
      <c r="N56" s="93"/>
    </row>
    <row r="57" spans="1:14" ht="16.5" thickBot="1">
      <c r="A57" s="245" t="s">
        <v>25</v>
      </c>
      <c r="B57" s="299"/>
      <c r="C57" s="299"/>
      <c r="D57" s="299"/>
      <c r="E57" s="299"/>
      <c r="F57" s="299"/>
      <c r="G57" s="299"/>
      <c r="H57" s="299"/>
      <c r="I57" s="299"/>
      <c r="J57" s="299"/>
      <c r="N57" s="93"/>
    </row>
    <row r="58" spans="1:12" ht="13.5" thickBot="1">
      <c r="A58" s="243" t="s">
        <v>14</v>
      </c>
      <c r="B58" s="244"/>
      <c r="C58" s="165" t="s">
        <v>7</v>
      </c>
      <c r="D58" s="129" t="s">
        <v>0</v>
      </c>
      <c r="E58" s="129" t="s">
        <v>15</v>
      </c>
      <c r="F58" s="129"/>
      <c r="G58" s="165" t="s">
        <v>16</v>
      </c>
      <c r="H58" s="129" t="s">
        <v>167</v>
      </c>
      <c r="I58" s="129" t="s">
        <v>1</v>
      </c>
      <c r="J58" s="58" t="s">
        <v>69</v>
      </c>
      <c r="L58" s="95"/>
    </row>
    <row r="59" spans="1:13" ht="13.5" thickBot="1">
      <c r="A59" s="166" t="s">
        <v>30</v>
      </c>
      <c r="B59" s="133" t="s">
        <v>80</v>
      </c>
      <c r="C59" s="112">
        <v>0.92</v>
      </c>
      <c r="D59" s="95">
        <v>74874</v>
      </c>
      <c r="E59" s="113">
        <v>1100</v>
      </c>
      <c r="F59" s="113">
        <v>0</v>
      </c>
      <c r="G59" s="156">
        <v>2241.67</v>
      </c>
      <c r="H59" s="113">
        <f aca="true" t="shared" si="6" ref="H59:H68">(D59-E59-F59+G59)*18%</f>
        <v>13682.8206</v>
      </c>
      <c r="I59" s="156">
        <f aca="true" t="shared" si="7" ref="I59:I68">D59-E59-F59+G59+H59</f>
        <v>89698.49059999999</v>
      </c>
      <c r="J59" s="157">
        <f aca="true" t="shared" si="8" ref="J59:J68">I59-H59</f>
        <v>76015.66999999998</v>
      </c>
      <c r="L59" s="95">
        <v>74874</v>
      </c>
      <c r="M59" s="167"/>
    </row>
    <row r="60" spans="1:13" ht="13.5" thickBot="1">
      <c r="A60" s="168" t="s">
        <v>173</v>
      </c>
      <c r="B60" s="135" t="s">
        <v>170</v>
      </c>
      <c r="C60" s="117">
        <v>1.1</v>
      </c>
      <c r="D60" s="96">
        <v>74874</v>
      </c>
      <c r="E60" s="113">
        <v>1100</v>
      </c>
      <c r="F60" s="113">
        <v>0</v>
      </c>
      <c r="G60" s="156">
        <v>2241.67</v>
      </c>
      <c r="H60" s="113">
        <f t="shared" si="6"/>
        <v>13682.8206</v>
      </c>
      <c r="I60" s="156">
        <f t="shared" si="7"/>
        <v>89698.49059999999</v>
      </c>
      <c r="J60" s="157">
        <f>I60-H60</f>
        <v>76015.66999999998</v>
      </c>
      <c r="L60" s="96">
        <v>74874</v>
      </c>
      <c r="M60" s="167"/>
    </row>
    <row r="61" spans="1:13" ht="13.5" thickBot="1">
      <c r="A61" s="168" t="s">
        <v>30</v>
      </c>
      <c r="B61" s="135" t="s">
        <v>120</v>
      </c>
      <c r="C61" s="117">
        <v>2</v>
      </c>
      <c r="D61" s="96">
        <v>74874</v>
      </c>
      <c r="E61" s="113">
        <v>1100</v>
      </c>
      <c r="F61" s="113">
        <v>0</v>
      </c>
      <c r="G61" s="156">
        <v>2241.67</v>
      </c>
      <c r="H61" s="113">
        <f t="shared" si="6"/>
        <v>13682.8206</v>
      </c>
      <c r="I61" s="156">
        <f t="shared" si="7"/>
        <v>89698.49059999999</v>
      </c>
      <c r="J61" s="157">
        <f t="shared" si="8"/>
        <v>76015.66999999998</v>
      </c>
      <c r="L61" s="96">
        <v>74874</v>
      </c>
      <c r="M61" s="167"/>
    </row>
    <row r="62" spans="1:13" ht="13.5" thickBot="1">
      <c r="A62" s="168" t="s">
        <v>30</v>
      </c>
      <c r="B62" s="135" t="s">
        <v>169</v>
      </c>
      <c r="C62" s="117">
        <v>3</v>
      </c>
      <c r="D62" s="96">
        <v>76074</v>
      </c>
      <c r="E62" s="113">
        <v>1100</v>
      </c>
      <c r="F62" s="113">
        <v>0</v>
      </c>
      <c r="G62" s="156">
        <v>2241.67</v>
      </c>
      <c r="H62" s="113">
        <f t="shared" si="6"/>
        <v>13898.8206</v>
      </c>
      <c r="I62" s="156">
        <f t="shared" si="7"/>
        <v>91114.49059999999</v>
      </c>
      <c r="J62" s="157">
        <f t="shared" si="8"/>
        <v>77215.66999999998</v>
      </c>
      <c r="L62" s="96">
        <v>76074</v>
      </c>
      <c r="M62" s="167"/>
    </row>
    <row r="63" spans="1:13" ht="13.5" thickBot="1">
      <c r="A63" s="168" t="s">
        <v>74</v>
      </c>
      <c r="B63" s="135" t="s">
        <v>12</v>
      </c>
      <c r="C63" s="117">
        <v>4.2</v>
      </c>
      <c r="D63" s="96">
        <v>81461</v>
      </c>
      <c r="E63" s="113">
        <v>1100</v>
      </c>
      <c r="F63" s="113">
        <v>0</v>
      </c>
      <c r="G63" s="156">
        <v>2241.67</v>
      </c>
      <c r="H63" s="113">
        <f t="shared" si="6"/>
        <v>14868.480599999999</v>
      </c>
      <c r="I63" s="156">
        <f t="shared" si="7"/>
        <v>97471.1506</v>
      </c>
      <c r="J63" s="157">
        <f t="shared" si="8"/>
        <v>82602.67</v>
      </c>
      <c r="L63" s="96">
        <v>81461</v>
      </c>
      <c r="M63" s="167"/>
    </row>
    <row r="64" spans="1:13" ht="13.5" thickBot="1">
      <c r="A64" s="168" t="s">
        <v>36</v>
      </c>
      <c r="B64" s="135" t="s">
        <v>35</v>
      </c>
      <c r="C64" s="117">
        <v>6.5</v>
      </c>
      <c r="D64" s="96">
        <v>80651</v>
      </c>
      <c r="E64" s="113">
        <v>1100</v>
      </c>
      <c r="F64" s="113">
        <v>0</v>
      </c>
      <c r="G64" s="156">
        <v>2241.67</v>
      </c>
      <c r="H64" s="113">
        <f t="shared" si="6"/>
        <v>14722.6806</v>
      </c>
      <c r="I64" s="156">
        <f t="shared" si="7"/>
        <v>96515.3506</v>
      </c>
      <c r="J64" s="157">
        <f t="shared" si="8"/>
        <v>81792.67000000001</v>
      </c>
      <c r="K64" s="42"/>
      <c r="L64" s="96">
        <v>80651</v>
      </c>
      <c r="M64" s="167"/>
    </row>
    <row r="65" spans="1:13" ht="13.5" thickBot="1">
      <c r="A65" s="168" t="s">
        <v>73</v>
      </c>
      <c r="B65" s="135" t="s">
        <v>72</v>
      </c>
      <c r="C65" s="117">
        <v>50</v>
      </c>
      <c r="D65" s="96">
        <v>82321</v>
      </c>
      <c r="E65" s="113">
        <v>1100</v>
      </c>
      <c r="F65" s="113">
        <v>0</v>
      </c>
      <c r="G65" s="156">
        <v>2241.67</v>
      </c>
      <c r="H65" s="113">
        <f t="shared" si="6"/>
        <v>15023.280599999998</v>
      </c>
      <c r="I65" s="156">
        <f t="shared" si="7"/>
        <v>98485.9506</v>
      </c>
      <c r="J65" s="157">
        <f t="shared" si="8"/>
        <v>83462.67</v>
      </c>
      <c r="L65" s="96">
        <v>82321</v>
      </c>
      <c r="M65" s="167"/>
    </row>
    <row r="66" spans="1:13" ht="13.5" thickBot="1">
      <c r="A66" s="168" t="s">
        <v>2</v>
      </c>
      <c r="B66" s="135" t="s">
        <v>29</v>
      </c>
      <c r="C66" s="117" t="s">
        <v>27</v>
      </c>
      <c r="D66" s="96">
        <v>71931</v>
      </c>
      <c r="E66" s="141">
        <v>0</v>
      </c>
      <c r="F66" s="139">
        <v>0</v>
      </c>
      <c r="G66" s="156">
        <v>2241.67</v>
      </c>
      <c r="H66" s="113">
        <f t="shared" si="6"/>
        <v>13351.0806</v>
      </c>
      <c r="I66" s="156">
        <f t="shared" si="7"/>
        <v>87523.7506</v>
      </c>
      <c r="J66" s="157">
        <f t="shared" si="8"/>
        <v>74172.67</v>
      </c>
      <c r="L66" s="96">
        <v>71931</v>
      </c>
      <c r="M66" s="167"/>
    </row>
    <row r="67" spans="1:13" ht="13.5" thickBot="1">
      <c r="A67" s="168" t="s">
        <v>2</v>
      </c>
      <c r="B67" s="135" t="s">
        <v>31</v>
      </c>
      <c r="C67" s="117" t="s">
        <v>27</v>
      </c>
      <c r="D67" s="96">
        <v>71721</v>
      </c>
      <c r="E67" s="141">
        <v>0</v>
      </c>
      <c r="F67" s="139">
        <v>0</v>
      </c>
      <c r="G67" s="156">
        <v>2241.67</v>
      </c>
      <c r="H67" s="113">
        <f t="shared" si="6"/>
        <v>13313.2806</v>
      </c>
      <c r="I67" s="156">
        <f t="shared" si="7"/>
        <v>87275.9506</v>
      </c>
      <c r="J67" s="157">
        <f t="shared" si="8"/>
        <v>73962.67</v>
      </c>
      <c r="L67" s="96">
        <v>71721</v>
      </c>
      <c r="M67" s="167"/>
    </row>
    <row r="68" spans="1:13" ht="13.5" thickBot="1">
      <c r="A68" s="169" t="s">
        <v>2</v>
      </c>
      <c r="B68" s="170" t="s">
        <v>32</v>
      </c>
      <c r="C68" s="122" t="s">
        <v>27</v>
      </c>
      <c r="D68" s="97">
        <v>67994</v>
      </c>
      <c r="E68" s="144">
        <v>0</v>
      </c>
      <c r="F68" s="171">
        <v>0</v>
      </c>
      <c r="G68" s="156">
        <v>2241.67</v>
      </c>
      <c r="H68" s="113">
        <f t="shared" si="6"/>
        <v>12642.4206</v>
      </c>
      <c r="I68" s="156">
        <f t="shared" si="7"/>
        <v>82878.0906</v>
      </c>
      <c r="J68" s="157">
        <f t="shared" si="8"/>
        <v>70235.67</v>
      </c>
      <c r="L68" s="97">
        <v>67994</v>
      </c>
      <c r="M68" s="167"/>
    </row>
    <row r="69" spans="4:12" ht="12.75">
      <c r="D69" s="193" t="s">
        <v>178</v>
      </c>
      <c r="L69" s="175"/>
    </row>
    <row r="70" spans="1:12" ht="13.5">
      <c r="A70" s="20"/>
      <c r="L70" s="175"/>
    </row>
    <row r="71" ht="12.75">
      <c r="L71" s="175"/>
    </row>
  </sheetData>
  <sheetProtection/>
  <mergeCells count="14">
    <mergeCell ref="A1:J1"/>
    <mergeCell ref="B3:J3"/>
    <mergeCell ref="B4:J4"/>
    <mergeCell ref="A58:B58"/>
    <mergeCell ref="A36:J36"/>
    <mergeCell ref="A37:B37"/>
    <mergeCell ref="A57:J57"/>
    <mergeCell ref="K9:M10"/>
    <mergeCell ref="K36:M37"/>
    <mergeCell ref="A9:J9"/>
    <mergeCell ref="A10:J10"/>
    <mergeCell ref="A11:B11"/>
    <mergeCell ref="B5:J5"/>
    <mergeCell ref="A6:J6"/>
  </mergeCells>
  <printOptions/>
  <pageMargins left="0.708661417322835" right="0.708661417322835" top="0.248031496" bottom="0.248031496" header="0.31496062992126" footer="0.31496062992126"/>
  <pageSetup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58">
      <selection activeCell="K54" sqref="K54"/>
    </sheetView>
  </sheetViews>
  <sheetFormatPr defaultColWidth="9.140625" defaultRowHeight="12.75"/>
  <cols>
    <col min="1" max="1" width="11.8515625" style="145" bestFit="1" customWidth="1"/>
    <col min="2" max="2" width="19.8515625" style="145" customWidth="1"/>
    <col min="3" max="3" width="6.28125" style="145" bestFit="1" customWidth="1"/>
    <col min="4" max="5" width="10.7109375" style="145" bestFit="1" customWidth="1"/>
    <col min="6" max="6" width="10.7109375" style="145" customWidth="1"/>
    <col min="7" max="7" width="9.57421875" style="145" bestFit="1" customWidth="1"/>
    <col min="8" max="8" width="10.140625" style="145" bestFit="1" customWidth="1"/>
    <col min="9" max="9" width="11.7109375" style="145" customWidth="1"/>
    <col min="10" max="10" width="17.28125" style="145" customWidth="1"/>
    <col min="11" max="11" width="21.57421875" style="145" customWidth="1"/>
    <col min="12" max="12" width="9.57421875" style="145" bestFit="1" customWidth="1"/>
    <col min="13" max="13" width="4.421875" style="145" bestFit="1" customWidth="1"/>
    <col min="14" max="16384" width="9.140625" style="145" customWidth="1"/>
  </cols>
  <sheetData>
    <row r="1" spans="1:13" ht="23.25">
      <c r="A1" s="241" t="s">
        <v>87</v>
      </c>
      <c r="B1" s="242"/>
      <c r="C1" s="242"/>
      <c r="D1" s="242"/>
      <c r="E1" s="242"/>
      <c r="F1" s="242"/>
      <c r="G1" s="242"/>
      <c r="H1" s="242"/>
      <c r="I1" s="242"/>
      <c r="J1" s="242"/>
      <c r="K1" s="172"/>
      <c r="L1" s="172"/>
      <c r="M1" s="172"/>
    </row>
    <row r="2" spans="1:13" ht="16.5">
      <c r="A2" s="173" t="s">
        <v>82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5"/>
      <c r="M2" s="175"/>
    </row>
    <row r="3" spans="1:13" ht="15">
      <c r="A3" s="176"/>
      <c r="B3" s="238" t="s">
        <v>83</v>
      </c>
      <c r="C3" s="238"/>
      <c r="D3" s="238"/>
      <c r="E3" s="238"/>
      <c r="F3" s="238"/>
      <c r="G3" s="238"/>
      <c r="H3" s="238"/>
      <c r="I3" s="238"/>
      <c r="J3" s="238"/>
      <c r="K3" s="175"/>
      <c r="L3" s="175"/>
      <c r="M3" s="175"/>
    </row>
    <row r="4" spans="1:13" ht="15">
      <c r="A4" s="176"/>
      <c r="B4" s="238" t="s">
        <v>84</v>
      </c>
      <c r="C4" s="238"/>
      <c r="D4" s="238"/>
      <c r="E4" s="238"/>
      <c r="F4" s="238"/>
      <c r="G4" s="238"/>
      <c r="H4" s="238"/>
      <c r="I4" s="238"/>
      <c r="J4" s="238"/>
      <c r="K4" s="175"/>
      <c r="L4" s="175"/>
      <c r="M4" s="175"/>
    </row>
    <row r="5" spans="1:13" ht="15">
      <c r="A5" s="176"/>
      <c r="B5" s="238" t="s">
        <v>85</v>
      </c>
      <c r="C5" s="238"/>
      <c r="D5" s="238"/>
      <c r="E5" s="238"/>
      <c r="F5" s="238"/>
      <c r="G5" s="238"/>
      <c r="H5" s="238"/>
      <c r="I5" s="238"/>
      <c r="J5" s="238"/>
      <c r="K5" s="175"/>
      <c r="L5" s="175"/>
      <c r="M5" s="175"/>
    </row>
    <row r="6" spans="1:13" ht="18.75" thickBot="1">
      <c r="A6" s="239" t="s">
        <v>86</v>
      </c>
      <c r="B6" s="240"/>
      <c r="C6" s="240"/>
      <c r="D6" s="240"/>
      <c r="E6" s="240"/>
      <c r="F6" s="240"/>
      <c r="G6" s="240"/>
      <c r="H6" s="240"/>
      <c r="I6" s="240"/>
      <c r="J6" s="240"/>
      <c r="K6" s="177"/>
      <c r="L6" s="177"/>
      <c r="M6" s="177"/>
    </row>
    <row r="7" spans="11:13" ht="12.75">
      <c r="K7" s="178"/>
      <c r="L7" s="172"/>
      <c r="M7" s="179"/>
    </row>
    <row r="8" spans="11:13" ht="13.5" thickBot="1">
      <c r="K8" s="187"/>
      <c r="L8" s="175"/>
      <c r="M8" s="188"/>
    </row>
    <row r="9" spans="1:13" ht="16.5" customHeight="1" thickBot="1">
      <c r="A9" s="245" t="s">
        <v>184</v>
      </c>
      <c r="B9" s="246"/>
      <c r="C9" s="246"/>
      <c r="D9" s="246"/>
      <c r="E9" s="246"/>
      <c r="F9" s="246"/>
      <c r="G9" s="246"/>
      <c r="H9" s="246"/>
      <c r="I9" s="246"/>
      <c r="J9" s="246"/>
      <c r="K9" s="248" t="s">
        <v>121</v>
      </c>
      <c r="L9" s="249"/>
      <c r="M9" s="250"/>
    </row>
    <row r="10" spans="1:13" ht="16.5" customHeight="1" thickBot="1">
      <c r="A10" s="245" t="s">
        <v>26</v>
      </c>
      <c r="B10" s="246"/>
      <c r="C10" s="246"/>
      <c r="D10" s="246"/>
      <c r="E10" s="246"/>
      <c r="F10" s="246"/>
      <c r="G10" s="246"/>
      <c r="H10" s="246"/>
      <c r="I10" s="246"/>
      <c r="J10" s="300"/>
      <c r="K10" s="251"/>
      <c r="L10" s="252"/>
      <c r="M10" s="253"/>
    </row>
    <row r="11" spans="1:13" ht="17.25" thickBot="1">
      <c r="A11" s="243" t="s">
        <v>14</v>
      </c>
      <c r="B11" s="244"/>
      <c r="C11" s="129" t="s">
        <v>7</v>
      </c>
      <c r="D11" s="129" t="s">
        <v>0</v>
      </c>
      <c r="E11" s="129" t="s">
        <v>15</v>
      </c>
      <c r="F11" s="129"/>
      <c r="G11" s="165" t="s">
        <v>16</v>
      </c>
      <c r="H11" s="129" t="s">
        <v>167</v>
      </c>
      <c r="I11" s="129" t="s">
        <v>1</v>
      </c>
      <c r="J11" s="57" t="s">
        <v>69</v>
      </c>
      <c r="K11" s="23" t="s">
        <v>122</v>
      </c>
      <c r="L11" s="24"/>
      <c r="M11" s="158">
        <v>300</v>
      </c>
    </row>
    <row r="12" spans="1:13" ht="17.25" thickBot="1">
      <c r="A12" s="155" t="s">
        <v>155</v>
      </c>
      <c r="B12" s="111" t="s">
        <v>102</v>
      </c>
      <c r="C12" s="112">
        <v>11</v>
      </c>
      <c r="D12" s="90">
        <v>94581</v>
      </c>
      <c r="E12" s="113">
        <v>1100</v>
      </c>
      <c r="F12" s="113"/>
      <c r="G12" s="113">
        <v>845.86</v>
      </c>
      <c r="H12" s="113">
        <f>(D12-E12+G12)*18%</f>
        <v>16978.8348</v>
      </c>
      <c r="I12" s="156">
        <f>D12-E12+G12+H12</f>
        <v>111305.6948</v>
      </c>
      <c r="J12" s="157">
        <f>I12-H12</f>
        <v>94326.86</v>
      </c>
      <c r="K12" s="86" t="s">
        <v>123</v>
      </c>
      <c r="L12" s="25"/>
      <c r="M12" s="160">
        <v>400</v>
      </c>
    </row>
    <row r="13" spans="1:13" ht="17.25" thickBot="1">
      <c r="A13" s="159" t="s">
        <v>155</v>
      </c>
      <c r="B13" s="116" t="s">
        <v>98</v>
      </c>
      <c r="C13" s="117" t="s">
        <v>101</v>
      </c>
      <c r="D13" s="91">
        <v>93781</v>
      </c>
      <c r="E13" s="113">
        <v>1100</v>
      </c>
      <c r="F13" s="113"/>
      <c r="G13" s="113">
        <v>845.86</v>
      </c>
      <c r="H13" s="113">
        <f aca="true" t="shared" si="0" ref="H13:H33">(D13-E13+G13)*18%</f>
        <v>16834.8348</v>
      </c>
      <c r="I13" s="156">
        <f aca="true" t="shared" si="1" ref="I13:I33">D13-E13+G13+H13</f>
        <v>110361.6948</v>
      </c>
      <c r="J13" s="157">
        <f aca="true" t="shared" si="2" ref="J13:J33">I13-H13</f>
        <v>93526.86</v>
      </c>
      <c r="K13" s="86" t="s">
        <v>124</v>
      </c>
      <c r="L13" s="25"/>
      <c r="M13" s="160">
        <v>500</v>
      </c>
    </row>
    <row r="14" spans="1:13" ht="17.25" thickBot="1">
      <c r="A14" s="159" t="s">
        <v>155</v>
      </c>
      <c r="B14" s="116" t="s">
        <v>20</v>
      </c>
      <c r="C14" s="117">
        <v>6</v>
      </c>
      <c r="D14" s="91">
        <v>93141</v>
      </c>
      <c r="E14" s="113">
        <v>1100</v>
      </c>
      <c r="F14" s="113"/>
      <c r="G14" s="113">
        <v>845.86</v>
      </c>
      <c r="H14" s="113">
        <f t="shared" si="0"/>
        <v>16719.6348</v>
      </c>
      <c r="I14" s="156">
        <f t="shared" si="1"/>
        <v>109606.4948</v>
      </c>
      <c r="J14" s="157">
        <f t="shared" si="2"/>
        <v>92886.86</v>
      </c>
      <c r="K14" s="86" t="s">
        <v>125</v>
      </c>
      <c r="L14" s="25"/>
      <c r="M14" s="160">
        <v>600</v>
      </c>
    </row>
    <row r="15" spans="1:13" ht="17.25" thickBot="1">
      <c r="A15" s="159" t="s">
        <v>155</v>
      </c>
      <c r="B15" s="116" t="s">
        <v>21</v>
      </c>
      <c r="C15" s="117">
        <v>3</v>
      </c>
      <c r="D15" s="91">
        <v>93341</v>
      </c>
      <c r="E15" s="113">
        <v>1100</v>
      </c>
      <c r="F15" s="113"/>
      <c r="G15" s="113">
        <v>845.86</v>
      </c>
      <c r="H15" s="113">
        <f t="shared" si="0"/>
        <v>16755.6348</v>
      </c>
      <c r="I15" s="156">
        <f t="shared" si="1"/>
        <v>109842.4948</v>
      </c>
      <c r="J15" s="157">
        <f t="shared" si="2"/>
        <v>93086.86</v>
      </c>
      <c r="K15" s="86" t="s">
        <v>126</v>
      </c>
      <c r="L15" s="25"/>
      <c r="M15" s="160">
        <v>700</v>
      </c>
    </row>
    <row r="16" spans="1:13" ht="17.25" thickBot="1">
      <c r="A16" s="159" t="s">
        <v>155</v>
      </c>
      <c r="B16" s="116" t="s">
        <v>164</v>
      </c>
      <c r="C16" s="117">
        <v>3.4</v>
      </c>
      <c r="D16" s="91">
        <v>97691</v>
      </c>
      <c r="E16" s="113">
        <v>1100</v>
      </c>
      <c r="F16" s="113"/>
      <c r="G16" s="113">
        <v>845.86</v>
      </c>
      <c r="H16" s="113">
        <f t="shared" si="0"/>
        <v>17538.6348</v>
      </c>
      <c r="I16" s="156">
        <f t="shared" si="1"/>
        <v>114975.4948</v>
      </c>
      <c r="J16" s="157">
        <f t="shared" si="2"/>
        <v>97436.86</v>
      </c>
      <c r="K16" s="86"/>
      <c r="L16" s="25"/>
      <c r="M16" s="160"/>
    </row>
    <row r="17" spans="1:13" ht="17.25" thickBot="1">
      <c r="A17" s="159" t="s">
        <v>6</v>
      </c>
      <c r="B17" s="116" t="s">
        <v>17</v>
      </c>
      <c r="C17" s="117">
        <v>3</v>
      </c>
      <c r="D17" s="91">
        <v>94141</v>
      </c>
      <c r="E17" s="113">
        <v>1100</v>
      </c>
      <c r="F17" s="113"/>
      <c r="G17" s="113">
        <v>845.86</v>
      </c>
      <c r="H17" s="113">
        <f t="shared" si="0"/>
        <v>16899.6348</v>
      </c>
      <c r="I17" s="156">
        <f t="shared" si="1"/>
        <v>110786.4948</v>
      </c>
      <c r="J17" s="157">
        <f t="shared" si="2"/>
        <v>93886.86</v>
      </c>
      <c r="K17" s="86" t="s">
        <v>127</v>
      </c>
      <c r="L17" s="25"/>
      <c r="M17" s="160">
        <v>800</v>
      </c>
    </row>
    <row r="18" spans="1:13" ht="17.25" thickBot="1">
      <c r="A18" s="159" t="s">
        <v>18</v>
      </c>
      <c r="B18" s="116" t="s">
        <v>19</v>
      </c>
      <c r="C18" s="117">
        <v>11</v>
      </c>
      <c r="D18" s="91">
        <v>96181</v>
      </c>
      <c r="E18" s="113">
        <v>1100</v>
      </c>
      <c r="F18" s="113"/>
      <c r="G18" s="113">
        <v>845.86</v>
      </c>
      <c r="H18" s="113">
        <f t="shared" si="0"/>
        <v>17266.8348</v>
      </c>
      <c r="I18" s="156">
        <f t="shared" si="1"/>
        <v>113193.6948</v>
      </c>
      <c r="J18" s="157">
        <f t="shared" si="2"/>
        <v>95926.86</v>
      </c>
      <c r="K18" s="87" t="s">
        <v>128</v>
      </c>
      <c r="L18" s="31"/>
      <c r="M18" s="162">
        <v>900</v>
      </c>
    </row>
    <row r="19" spans="1:10" ht="15" customHeight="1" thickBot="1">
      <c r="A19" s="159" t="s">
        <v>156</v>
      </c>
      <c r="B19" s="116" t="s">
        <v>79</v>
      </c>
      <c r="C19" s="117">
        <v>12</v>
      </c>
      <c r="D19" s="91">
        <v>101911</v>
      </c>
      <c r="E19" s="113">
        <v>1100</v>
      </c>
      <c r="F19" s="113"/>
      <c r="G19" s="113">
        <v>845.86</v>
      </c>
      <c r="H19" s="113">
        <f t="shared" si="0"/>
        <v>18298.2348</v>
      </c>
      <c r="I19" s="156">
        <f t="shared" si="1"/>
        <v>119955.09479999999</v>
      </c>
      <c r="J19" s="157">
        <f t="shared" si="2"/>
        <v>101656.85999999999</v>
      </c>
    </row>
    <row r="20" spans="1:13" ht="17.25" thickBot="1">
      <c r="A20" s="159" t="s">
        <v>95</v>
      </c>
      <c r="B20" s="116" t="s">
        <v>94</v>
      </c>
      <c r="C20" s="117">
        <v>1.9</v>
      </c>
      <c r="D20" s="91">
        <v>102761</v>
      </c>
      <c r="E20" s="113">
        <v>1100</v>
      </c>
      <c r="F20" s="113"/>
      <c r="G20" s="113">
        <v>845.86</v>
      </c>
      <c r="H20" s="113">
        <f t="shared" si="0"/>
        <v>18451.2348</v>
      </c>
      <c r="I20" s="156">
        <f t="shared" si="1"/>
        <v>120958.09479999999</v>
      </c>
      <c r="J20" s="157">
        <f t="shared" si="2"/>
        <v>102506.85999999999</v>
      </c>
      <c r="K20" s="27"/>
      <c r="L20" s="27"/>
      <c r="M20" s="180"/>
    </row>
    <row r="21" spans="1:13" ht="17.25" thickBot="1">
      <c r="A21" s="159" t="s">
        <v>156</v>
      </c>
      <c r="B21" s="116" t="s">
        <v>96</v>
      </c>
      <c r="C21" s="117"/>
      <c r="D21" s="91">
        <v>101111</v>
      </c>
      <c r="E21" s="113">
        <v>1100</v>
      </c>
      <c r="F21" s="113"/>
      <c r="G21" s="113">
        <v>845.86</v>
      </c>
      <c r="H21" s="113">
        <f t="shared" si="0"/>
        <v>18154.2348</v>
      </c>
      <c r="I21" s="156">
        <f t="shared" si="1"/>
        <v>119011.09479999999</v>
      </c>
      <c r="J21" s="157">
        <f t="shared" si="2"/>
        <v>100856.85999999999</v>
      </c>
      <c r="K21" s="27"/>
      <c r="L21" s="27"/>
      <c r="M21" s="180"/>
    </row>
    <row r="22" spans="1:13" ht="17.25" thickBot="1">
      <c r="A22" s="159" t="s">
        <v>104</v>
      </c>
      <c r="B22" s="116" t="s">
        <v>105</v>
      </c>
      <c r="C22" s="117">
        <v>12</v>
      </c>
      <c r="D22" s="91">
        <v>96891</v>
      </c>
      <c r="E22" s="113">
        <v>1100</v>
      </c>
      <c r="F22" s="113"/>
      <c r="G22" s="113">
        <v>845.86</v>
      </c>
      <c r="H22" s="113">
        <f t="shared" si="0"/>
        <v>17394.6348</v>
      </c>
      <c r="I22" s="156">
        <f t="shared" si="1"/>
        <v>114031.4948</v>
      </c>
      <c r="J22" s="157">
        <f t="shared" si="2"/>
        <v>96636.86</v>
      </c>
      <c r="K22" s="27"/>
      <c r="L22" s="27"/>
      <c r="M22" s="180"/>
    </row>
    <row r="23" spans="1:13" ht="17.25" thickBot="1">
      <c r="A23" s="159" t="s">
        <v>104</v>
      </c>
      <c r="B23" s="116" t="s">
        <v>153</v>
      </c>
      <c r="C23" s="117">
        <v>10</v>
      </c>
      <c r="D23" s="91">
        <v>98541</v>
      </c>
      <c r="E23" s="113">
        <v>1100</v>
      </c>
      <c r="F23" s="113"/>
      <c r="G23" s="113">
        <v>845.86</v>
      </c>
      <c r="H23" s="113">
        <f t="shared" si="0"/>
        <v>17691.6348</v>
      </c>
      <c r="I23" s="156">
        <f t="shared" si="1"/>
        <v>115978.4948</v>
      </c>
      <c r="J23" s="157">
        <f t="shared" si="2"/>
        <v>98286.86</v>
      </c>
      <c r="K23" s="27"/>
      <c r="L23" s="27"/>
      <c r="M23" s="180"/>
    </row>
    <row r="24" spans="1:13" ht="17.25" thickBot="1">
      <c r="A24" s="159" t="s">
        <v>104</v>
      </c>
      <c r="B24" s="116" t="s">
        <v>81</v>
      </c>
      <c r="C24" s="117">
        <v>3</v>
      </c>
      <c r="D24" s="91">
        <v>96891</v>
      </c>
      <c r="E24" s="113">
        <v>1100</v>
      </c>
      <c r="F24" s="113"/>
      <c r="G24" s="113">
        <v>845.86</v>
      </c>
      <c r="H24" s="113">
        <f t="shared" si="0"/>
        <v>17394.6348</v>
      </c>
      <c r="I24" s="156">
        <f t="shared" si="1"/>
        <v>114031.4948</v>
      </c>
      <c r="J24" s="157">
        <f t="shared" si="2"/>
        <v>96636.86</v>
      </c>
      <c r="K24" s="27"/>
      <c r="L24" s="27"/>
      <c r="M24" s="180"/>
    </row>
    <row r="25" spans="1:13" ht="17.25" thickBot="1">
      <c r="A25" s="159" t="s">
        <v>104</v>
      </c>
      <c r="B25" s="116" t="s">
        <v>90</v>
      </c>
      <c r="C25" s="117">
        <v>8</v>
      </c>
      <c r="D25" s="91">
        <v>100461</v>
      </c>
      <c r="E25" s="113">
        <v>1100</v>
      </c>
      <c r="F25" s="113"/>
      <c r="G25" s="113">
        <v>845.86</v>
      </c>
      <c r="H25" s="113">
        <f t="shared" si="0"/>
        <v>18037.2348</v>
      </c>
      <c r="I25" s="156">
        <f t="shared" si="1"/>
        <v>118244.09479999999</v>
      </c>
      <c r="J25" s="157">
        <f t="shared" si="2"/>
        <v>100206.85999999999</v>
      </c>
      <c r="K25" s="27"/>
      <c r="L25" s="27"/>
      <c r="M25" s="180"/>
    </row>
    <row r="26" spans="1:13" ht="17.25" thickBot="1">
      <c r="A26" s="159" t="s">
        <v>104</v>
      </c>
      <c r="B26" s="116" t="s">
        <v>103</v>
      </c>
      <c r="C26" s="117"/>
      <c r="D26" s="91">
        <v>99661</v>
      </c>
      <c r="E26" s="113">
        <v>1100</v>
      </c>
      <c r="F26" s="113"/>
      <c r="G26" s="113">
        <v>845.86</v>
      </c>
      <c r="H26" s="113">
        <f t="shared" si="0"/>
        <v>17893.2348</v>
      </c>
      <c r="I26" s="156">
        <f t="shared" si="1"/>
        <v>117300.09479999999</v>
      </c>
      <c r="J26" s="157">
        <f t="shared" si="2"/>
        <v>99406.85999999999</v>
      </c>
      <c r="K26" s="27"/>
      <c r="L26" s="27"/>
      <c r="M26" s="180"/>
    </row>
    <row r="27" spans="1:13" ht="17.25" thickBot="1">
      <c r="A27" s="159" t="s">
        <v>160</v>
      </c>
      <c r="B27" s="116" t="s">
        <v>161</v>
      </c>
      <c r="C27" s="117">
        <v>40</v>
      </c>
      <c r="D27" s="91">
        <v>98611</v>
      </c>
      <c r="E27" s="113">
        <v>1100</v>
      </c>
      <c r="F27" s="113"/>
      <c r="G27" s="113">
        <v>845.86</v>
      </c>
      <c r="H27" s="113">
        <f t="shared" si="0"/>
        <v>17704.2348</v>
      </c>
      <c r="I27" s="156">
        <f t="shared" si="1"/>
        <v>116061.09479999999</v>
      </c>
      <c r="J27" s="157">
        <f t="shared" si="2"/>
        <v>98356.85999999999</v>
      </c>
      <c r="K27" s="27"/>
      <c r="L27" s="27"/>
      <c r="M27" s="180"/>
    </row>
    <row r="28" spans="1:13" ht="17.25" thickBot="1">
      <c r="A28" s="159" t="s">
        <v>160</v>
      </c>
      <c r="B28" s="116" t="s">
        <v>159</v>
      </c>
      <c r="C28" s="117">
        <v>8</v>
      </c>
      <c r="D28" s="91">
        <v>96691</v>
      </c>
      <c r="E28" s="113">
        <v>1100</v>
      </c>
      <c r="F28" s="113"/>
      <c r="G28" s="113">
        <v>845.86</v>
      </c>
      <c r="H28" s="113">
        <f t="shared" si="0"/>
        <v>17358.6348</v>
      </c>
      <c r="I28" s="156">
        <f t="shared" si="1"/>
        <v>113795.4948</v>
      </c>
      <c r="J28" s="157">
        <f t="shared" si="2"/>
        <v>96436.86</v>
      </c>
      <c r="K28" s="27"/>
      <c r="L28" s="27"/>
      <c r="M28" s="180"/>
    </row>
    <row r="29" spans="1:13" ht="17.25" thickBot="1">
      <c r="A29" s="159" t="s">
        <v>160</v>
      </c>
      <c r="B29" s="116" t="s">
        <v>162</v>
      </c>
      <c r="C29" s="117">
        <v>65</v>
      </c>
      <c r="D29" s="91">
        <v>99911</v>
      </c>
      <c r="E29" s="113">
        <v>1100</v>
      </c>
      <c r="F29" s="113"/>
      <c r="G29" s="113">
        <v>845.86</v>
      </c>
      <c r="H29" s="113">
        <f t="shared" si="0"/>
        <v>17938.2348</v>
      </c>
      <c r="I29" s="156">
        <f t="shared" si="1"/>
        <v>117595.09479999999</v>
      </c>
      <c r="J29" s="157">
        <f t="shared" si="2"/>
        <v>99656.85999999999</v>
      </c>
      <c r="K29" s="27"/>
      <c r="L29" s="27"/>
      <c r="M29" s="180"/>
    </row>
    <row r="30" spans="1:13" ht="17.25" thickBot="1">
      <c r="A30" s="159" t="s">
        <v>160</v>
      </c>
      <c r="B30" s="116" t="s">
        <v>163</v>
      </c>
      <c r="C30" s="117">
        <v>55</v>
      </c>
      <c r="D30" s="91">
        <v>98391</v>
      </c>
      <c r="E30" s="113">
        <v>1100</v>
      </c>
      <c r="F30" s="113"/>
      <c r="G30" s="113">
        <v>845.86</v>
      </c>
      <c r="H30" s="113">
        <f t="shared" si="0"/>
        <v>17664.6348</v>
      </c>
      <c r="I30" s="156">
        <f t="shared" si="1"/>
        <v>115801.4948</v>
      </c>
      <c r="J30" s="157">
        <f t="shared" si="2"/>
        <v>98136.86</v>
      </c>
      <c r="K30" s="27"/>
      <c r="L30" s="27"/>
      <c r="M30" s="180"/>
    </row>
    <row r="31" spans="1:13" ht="17.25" thickBot="1">
      <c r="A31" s="181" t="s">
        <v>166</v>
      </c>
      <c r="B31" s="182" t="s">
        <v>165</v>
      </c>
      <c r="C31" s="183">
        <v>3</v>
      </c>
      <c r="D31" s="91">
        <v>98431</v>
      </c>
      <c r="E31" s="113">
        <v>1100</v>
      </c>
      <c r="F31" s="113"/>
      <c r="G31" s="113">
        <v>845.86</v>
      </c>
      <c r="H31" s="113">
        <f t="shared" si="0"/>
        <v>17671.8348</v>
      </c>
      <c r="I31" s="156">
        <f t="shared" si="1"/>
        <v>115848.6948</v>
      </c>
      <c r="J31" s="157">
        <f t="shared" si="2"/>
        <v>98176.86</v>
      </c>
      <c r="K31" s="27"/>
      <c r="L31" s="27"/>
      <c r="M31" s="180"/>
    </row>
    <row r="32" spans="1:13" ht="17.25" thickBot="1">
      <c r="A32" s="181"/>
      <c r="B32" s="182" t="s">
        <v>171</v>
      </c>
      <c r="C32" s="183"/>
      <c r="D32" s="92">
        <v>98781</v>
      </c>
      <c r="E32" s="113">
        <v>1100</v>
      </c>
      <c r="F32" s="113"/>
      <c r="G32" s="113">
        <v>845.86</v>
      </c>
      <c r="H32" s="113">
        <f>(D32-E32+G32)*18%</f>
        <v>17734.8348</v>
      </c>
      <c r="I32" s="156">
        <f>D32-E32+G32+H32</f>
        <v>116261.6948</v>
      </c>
      <c r="J32" s="157">
        <f>I32-H32</f>
        <v>98526.86</v>
      </c>
      <c r="K32" s="27"/>
      <c r="L32" s="27"/>
      <c r="M32" s="180"/>
    </row>
    <row r="33" spans="1:13" ht="17.25" thickBot="1">
      <c r="A33" s="184" t="s">
        <v>97</v>
      </c>
      <c r="B33" s="185" t="s">
        <v>99</v>
      </c>
      <c r="C33" s="122" t="s">
        <v>100</v>
      </c>
      <c r="D33" s="92">
        <v>98781</v>
      </c>
      <c r="E33" s="113">
        <v>1100</v>
      </c>
      <c r="F33" s="113"/>
      <c r="G33" s="113">
        <v>845.86</v>
      </c>
      <c r="H33" s="113">
        <f t="shared" si="0"/>
        <v>17734.8348</v>
      </c>
      <c r="I33" s="156">
        <f t="shared" si="1"/>
        <v>116261.6948</v>
      </c>
      <c r="J33" s="157">
        <f t="shared" si="2"/>
        <v>98526.86</v>
      </c>
      <c r="K33" s="27"/>
      <c r="L33" s="27"/>
      <c r="M33" s="180"/>
    </row>
    <row r="34" spans="1:10" ht="13.5" thickBot="1">
      <c r="A34" s="69"/>
      <c r="B34" s="185"/>
      <c r="C34" s="122"/>
      <c r="D34" s="108"/>
      <c r="E34" s="144"/>
      <c r="F34" s="144"/>
      <c r="G34" s="144"/>
      <c r="H34" s="144"/>
      <c r="I34" s="113"/>
      <c r="J34" s="144"/>
    </row>
    <row r="35" spans="2:10" ht="13.5" thickBot="1">
      <c r="B35" s="146"/>
      <c r="D35" s="147"/>
      <c r="E35" s="147"/>
      <c r="F35" s="147"/>
      <c r="G35" s="147"/>
      <c r="H35" s="147"/>
      <c r="I35" s="147"/>
      <c r="J35" s="147"/>
    </row>
    <row r="36" spans="1:13" ht="16.5" thickBot="1">
      <c r="A36" s="301" t="s">
        <v>22</v>
      </c>
      <c r="B36" s="302"/>
      <c r="C36" s="302"/>
      <c r="D36" s="302"/>
      <c r="E36" s="302"/>
      <c r="F36" s="302"/>
      <c r="G36" s="302"/>
      <c r="H36" s="302"/>
      <c r="I36" s="302"/>
      <c r="J36" s="302"/>
      <c r="K36" s="178"/>
      <c r="L36" s="172"/>
      <c r="M36" s="179"/>
    </row>
    <row r="37" spans="1:13" ht="13.5" customHeight="1" thickBot="1">
      <c r="A37" s="254" t="s">
        <v>14</v>
      </c>
      <c r="B37" s="255"/>
      <c r="C37" s="186" t="s">
        <v>7</v>
      </c>
      <c r="D37" s="129" t="s">
        <v>0</v>
      </c>
      <c r="E37" s="129" t="s">
        <v>15</v>
      </c>
      <c r="F37" s="129"/>
      <c r="G37" s="165" t="s">
        <v>16</v>
      </c>
      <c r="H37" s="129" t="s">
        <v>167</v>
      </c>
      <c r="I37" s="129" t="s">
        <v>1</v>
      </c>
      <c r="J37" s="57" t="s">
        <v>69</v>
      </c>
      <c r="K37" s="249" t="s">
        <v>129</v>
      </c>
      <c r="L37" s="249"/>
      <c r="M37" s="250"/>
    </row>
    <row r="38" spans="1:15" ht="13.5" customHeight="1" thickBot="1">
      <c r="A38" s="155" t="s">
        <v>6</v>
      </c>
      <c r="B38" s="111" t="s">
        <v>23</v>
      </c>
      <c r="C38" s="112">
        <v>0.9</v>
      </c>
      <c r="D38" s="105">
        <v>83451</v>
      </c>
      <c r="E38" s="113">
        <v>1100</v>
      </c>
      <c r="F38" s="113">
        <v>0</v>
      </c>
      <c r="G38" s="113">
        <v>845.86</v>
      </c>
      <c r="H38" s="113">
        <f aca="true" t="shared" si="3" ref="H38:H55">(D38-E38-F38+G38)*18%</f>
        <v>14975.434799999999</v>
      </c>
      <c r="I38" s="156">
        <f aca="true" t="shared" si="4" ref="I38:I55">D38-E38-F38+G38+H38</f>
        <v>98172.2948</v>
      </c>
      <c r="J38" s="157">
        <f aca="true" t="shared" si="5" ref="J38:J55">I38-H38</f>
        <v>83196.86</v>
      </c>
      <c r="K38" s="252"/>
      <c r="L38" s="252"/>
      <c r="M38" s="253"/>
      <c r="O38" s="147"/>
    </row>
    <row r="39" spans="1:13" s="161" customFormat="1" ht="17.25" thickBot="1">
      <c r="A39" s="159" t="s">
        <v>107</v>
      </c>
      <c r="B39" s="116" t="s">
        <v>106</v>
      </c>
      <c r="C39" s="117">
        <v>1.2</v>
      </c>
      <c r="D39" s="106">
        <v>83002</v>
      </c>
      <c r="E39" s="113">
        <v>1100</v>
      </c>
      <c r="F39" s="113">
        <v>0</v>
      </c>
      <c r="G39" s="113">
        <v>845.86</v>
      </c>
      <c r="H39" s="113">
        <f t="shared" si="3"/>
        <v>14894.6148</v>
      </c>
      <c r="I39" s="156">
        <f t="shared" si="4"/>
        <v>97642.4748</v>
      </c>
      <c r="J39" s="157">
        <f t="shared" si="5"/>
        <v>82747.86</v>
      </c>
      <c r="K39" s="24" t="s">
        <v>130</v>
      </c>
      <c r="L39" s="24"/>
      <c r="M39" s="158">
        <v>300</v>
      </c>
    </row>
    <row r="40" spans="1:13" ht="17.25" thickBot="1">
      <c r="A40" s="159" t="s">
        <v>5</v>
      </c>
      <c r="B40" s="116" t="s">
        <v>172</v>
      </c>
      <c r="C40" s="117">
        <v>2.7</v>
      </c>
      <c r="D40" s="106">
        <v>79341</v>
      </c>
      <c r="E40" s="113">
        <v>1100</v>
      </c>
      <c r="F40" s="113">
        <v>0</v>
      </c>
      <c r="G40" s="113">
        <v>845.86</v>
      </c>
      <c r="H40" s="113">
        <f>(D40-E40-F40+G40)*18%</f>
        <v>14235.6348</v>
      </c>
      <c r="I40" s="156">
        <f>D40-E40-F40+G40+H40</f>
        <v>93322.4948</v>
      </c>
      <c r="J40" s="157">
        <f>I40-H40</f>
        <v>79086.86</v>
      </c>
      <c r="K40" s="25" t="s">
        <v>131</v>
      </c>
      <c r="L40" s="25"/>
      <c r="M40" s="160">
        <v>400</v>
      </c>
    </row>
    <row r="41" spans="1:13" ht="17.25" thickBot="1">
      <c r="A41" s="159" t="s">
        <v>5</v>
      </c>
      <c r="B41" s="142" t="s">
        <v>11</v>
      </c>
      <c r="C41" s="117">
        <v>8</v>
      </c>
      <c r="D41" s="106">
        <v>79341</v>
      </c>
      <c r="E41" s="113">
        <v>1100</v>
      </c>
      <c r="F41" s="113">
        <v>0</v>
      </c>
      <c r="G41" s="113">
        <v>845.86</v>
      </c>
      <c r="H41" s="113">
        <f t="shared" si="3"/>
        <v>14235.6348</v>
      </c>
      <c r="I41" s="156">
        <f t="shared" si="4"/>
        <v>93322.4948</v>
      </c>
      <c r="J41" s="157">
        <f t="shared" si="5"/>
        <v>79086.86</v>
      </c>
      <c r="K41" s="25" t="s">
        <v>132</v>
      </c>
      <c r="L41" s="25"/>
      <c r="M41" s="160">
        <v>500</v>
      </c>
    </row>
    <row r="42" spans="1:13" ht="17.25" thickBot="1">
      <c r="A42" s="159" t="s">
        <v>5</v>
      </c>
      <c r="B42" s="142" t="s">
        <v>108</v>
      </c>
      <c r="C42" s="117">
        <v>8</v>
      </c>
      <c r="D42" s="106">
        <v>80651</v>
      </c>
      <c r="E42" s="113">
        <v>1100</v>
      </c>
      <c r="F42" s="113">
        <v>0</v>
      </c>
      <c r="G42" s="113">
        <v>845.86</v>
      </c>
      <c r="H42" s="113">
        <f t="shared" si="3"/>
        <v>14471.434799999999</v>
      </c>
      <c r="I42" s="156">
        <f t="shared" si="4"/>
        <v>94868.2948</v>
      </c>
      <c r="J42" s="157">
        <f t="shared" si="5"/>
        <v>80396.86</v>
      </c>
      <c r="K42" s="25" t="s">
        <v>133</v>
      </c>
      <c r="L42" s="25"/>
      <c r="M42" s="160">
        <v>600</v>
      </c>
    </row>
    <row r="43" spans="1:13" s="161" customFormat="1" ht="17.25" thickBot="1">
      <c r="A43" s="159" t="s">
        <v>24</v>
      </c>
      <c r="B43" s="142" t="s">
        <v>89</v>
      </c>
      <c r="C43" s="117">
        <v>18</v>
      </c>
      <c r="D43" s="106">
        <v>80402</v>
      </c>
      <c r="E43" s="113">
        <v>1100</v>
      </c>
      <c r="F43" s="113">
        <v>0</v>
      </c>
      <c r="G43" s="113">
        <v>845.86</v>
      </c>
      <c r="H43" s="113">
        <f t="shared" si="3"/>
        <v>14426.6148</v>
      </c>
      <c r="I43" s="156">
        <f t="shared" si="4"/>
        <v>94574.4748</v>
      </c>
      <c r="J43" s="157">
        <f t="shared" si="5"/>
        <v>80147.86</v>
      </c>
      <c r="K43" s="25" t="s">
        <v>134</v>
      </c>
      <c r="L43" s="25"/>
      <c r="M43" s="160">
        <v>700</v>
      </c>
    </row>
    <row r="44" spans="1:13" ht="17.25" thickBot="1">
      <c r="A44" s="159" t="s">
        <v>9</v>
      </c>
      <c r="B44" s="119" t="s">
        <v>8</v>
      </c>
      <c r="C44" s="117">
        <v>1.2</v>
      </c>
      <c r="D44" s="106">
        <v>79991</v>
      </c>
      <c r="E44" s="113">
        <v>1100</v>
      </c>
      <c r="F44" s="113">
        <v>0</v>
      </c>
      <c r="G44" s="113">
        <v>845.86</v>
      </c>
      <c r="H44" s="113">
        <f t="shared" si="3"/>
        <v>14352.6348</v>
      </c>
      <c r="I44" s="156">
        <f t="shared" si="4"/>
        <v>94089.4948</v>
      </c>
      <c r="J44" s="157">
        <f t="shared" si="5"/>
        <v>79736.86</v>
      </c>
      <c r="K44" s="25" t="s">
        <v>135</v>
      </c>
      <c r="L44" s="25"/>
      <c r="M44" s="160">
        <v>750</v>
      </c>
    </row>
    <row r="45" spans="1:10" ht="13.5" thickBot="1">
      <c r="A45" s="159" t="s">
        <v>71</v>
      </c>
      <c r="B45" s="116" t="s">
        <v>70</v>
      </c>
      <c r="C45" s="117">
        <v>0.35</v>
      </c>
      <c r="D45" s="106">
        <v>82388</v>
      </c>
      <c r="E45" s="113">
        <v>1100</v>
      </c>
      <c r="F45" s="113">
        <v>0</v>
      </c>
      <c r="G45" s="113">
        <v>845.86</v>
      </c>
      <c r="H45" s="113">
        <f t="shared" si="3"/>
        <v>14784.094799999999</v>
      </c>
      <c r="I45" s="156">
        <f t="shared" si="4"/>
        <v>96917.9548</v>
      </c>
      <c r="J45" s="157">
        <f t="shared" si="5"/>
        <v>82133.86000000002</v>
      </c>
    </row>
    <row r="46" spans="1:10" ht="13.5" thickBot="1">
      <c r="A46" s="159" t="s">
        <v>10</v>
      </c>
      <c r="B46" s="119" t="s">
        <v>113</v>
      </c>
      <c r="C46" s="117">
        <v>0.28</v>
      </c>
      <c r="D46" s="106">
        <v>81563</v>
      </c>
      <c r="E46" s="113">
        <v>1100</v>
      </c>
      <c r="F46" s="113">
        <v>0</v>
      </c>
      <c r="G46" s="113">
        <v>845.86</v>
      </c>
      <c r="H46" s="113">
        <f t="shared" si="3"/>
        <v>14635.594799999999</v>
      </c>
      <c r="I46" s="156">
        <f t="shared" si="4"/>
        <v>95944.4548</v>
      </c>
      <c r="J46" s="157">
        <f t="shared" si="5"/>
        <v>81308.86000000002</v>
      </c>
    </row>
    <row r="47" spans="1:13" ht="17.25" thickBot="1">
      <c r="A47" s="159" t="s">
        <v>10</v>
      </c>
      <c r="B47" s="119" t="s">
        <v>112</v>
      </c>
      <c r="C47" s="163">
        <v>0.22</v>
      </c>
      <c r="D47" s="107">
        <v>81563</v>
      </c>
      <c r="E47" s="113">
        <v>1100</v>
      </c>
      <c r="F47" s="113">
        <v>0</v>
      </c>
      <c r="G47" s="113">
        <v>845.86</v>
      </c>
      <c r="H47" s="113">
        <f t="shared" si="3"/>
        <v>14635.594799999999</v>
      </c>
      <c r="I47" s="156">
        <f t="shared" si="4"/>
        <v>95944.4548</v>
      </c>
      <c r="J47" s="157">
        <f t="shared" si="5"/>
        <v>81308.86000000002</v>
      </c>
      <c r="K47" s="27"/>
      <c r="L47" s="27"/>
      <c r="M47" s="180"/>
    </row>
    <row r="48" spans="1:13" ht="14.25" thickBot="1">
      <c r="A48" s="159" t="s">
        <v>33</v>
      </c>
      <c r="B48" s="116" t="s">
        <v>34</v>
      </c>
      <c r="C48" s="117">
        <v>0.43</v>
      </c>
      <c r="D48" s="106">
        <v>87173</v>
      </c>
      <c r="E48" s="113">
        <v>1100</v>
      </c>
      <c r="F48" s="113">
        <v>0</v>
      </c>
      <c r="G48" s="113">
        <v>845.86</v>
      </c>
      <c r="H48" s="113">
        <f t="shared" si="3"/>
        <v>15645.3948</v>
      </c>
      <c r="I48" s="156">
        <f t="shared" si="4"/>
        <v>102564.2548</v>
      </c>
      <c r="J48" s="157">
        <f t="shared" si="5"/>
        <v>86918.86</v>
      </c>
      <c r="K48" s="72" t="s">
        <v>75</v>
      </c>
      <c r="L48" s="161"/>
      <c r="M48" s="161"/>
    </row>
    <row r="49" spans="1:13" s="161" customFormat="1" ht="13.5" thickBot="1">
      <c r="A49" s="159" t="s">
        <v>33</v>
      </c>
      <c r="B49" s="116" t="s">
        <v>93</v>
      </c>
      <c r="C49" s="117">
        <v>0.22</v>
      </c>
      <c r="D49" s="106">
        <v>88723</v>
      </c>
      <c r="E49" s="113">
        <v>1100</v>
      </c>
      <c r="F49" s="113">
        <v>0</v>
      </c>
      <c r="G49" s="113">
        <v>845.86</v>
      </c>
      <c r="H49" s="113">
        <f t="shared" si="3"/>
        <v>15924.3948</v>
      </c>
      <c r="I49" s="156">
        <f t="shared" si="4"/>
        <v>104393.2548</v>
      </c>
      <c r="J49" s="157">
        <f t="shared" si="5"/>
        <v>88468.86</v>
      </c>
      <c r="K49" s="145"/>
      <c r="L49" s="145"/>
      <c r="M49" s="193"/>
    </row>
    <row r="50" spans="1:13" ht="13.5" thickBot="1">
      <c r="A50" s="159" t="s">
        <v>33</v>
      </c>
      <c r="B50" s="116" t="s">
        <v>91</v>
      </c>
      <c r="C50" s="117"/>
      <c r="D50" s="106">
        <v>82543</v>
      </c>
      <c r="E50" s="113">
        <v>1100</v>
      </c>
      <c r="F50" s="113">
        <v>0</v>
      </c>
      <c r="G50" s="113">
        <v>845.86</v>
      </c>
      <c r="H50" s="113">
        <f t="shared" si="3"/>
        <v>14811.9948</v>
      </c>
      <c r="I50" s="156">
        <f t="shared" si="4"/>
        <v>97100.8548</v>
      </c>
      <c r="J50" s="157">
        <f t="shared" si="5"/>
        <v>82288.86</v>
      </c>
      <c r="K50" s="164"/>
      <c r="L50" s="164"/>
      <c r="M50" s="164"/>
    </row>
    <row r="51" spans="1:10" ht="13.5" thickBot="1">
      <c r="A51" s="159" t="s">
        <v>33</v>
      </c>
      <c r="B51" s="116" t="s">
        <v>111</v>
      </c>
      <c r="C51" s="117"/>
      <c r="D51" s="106">
        <v>87013</v>
      </c>
      <c r="E51" s="113">
        <v>1100</v>
      </c>
      <c r="F51" s="113">
        <v>0</v>
      </c>
      <c r="G51" s="113">
        <v>845.86</v>
      </c>
      <c r="H51" s="113">
        <f t="shared" si="3"/>
        <v>15616.594799999999</v>
      </c>
      <c r="I51" s="156">
        <f t="shared" si="4"/>
        <v>102375.4548</v>
      </c>
      <c r="J51" s="157">
        <f t="shared" si="5"/>
        <v>86758.86000000002</v>
      </c>
    </row>
    <row r="52" spans="1:10" ht="13.5" thickBot="1">
      <c r="A52" s="159" t="s">
        <v>2</v>
      </c>
      <c r="B52" s="142" t="s">
        <v>3</v>
      </c>
      <c r="C52" s="117" t="s">
        <v>27</v>
      </c>
      <c r="D52" s="106">
        <v>75421</v>
      </c>
      <c r="E52" s="141">
        <v>0</v>
      </c>
      <c r="F52" s="113">
        <v>0</v>
      </c>
      <c r="G52" s="113">
        <v>845.86</v>
      </c>
      <c r="H52" s="113">
        <f t="shared" si="3"/>
        <v>13728.0348</v>
      </c>
      <c r="I52" s="156">
        <f t="shared" si="4"/>
        <v>89994.8948</v>
      </c>
      <c r="J52" s="157">
        <f t="shared" si="5"/>
        <v>76266.86</v>
      </c>
    </row>
    <row r="53" spans="1:13" ht="13.5" thickBot="1">
      <c r="A53" s="159" t="s">
        <v>2</v>
      </c>
      <c r="B53" s="142" t="s">
        <v>4</v>
      </c>
      <c r="C53" s="117" t="s">
        <v>27</v>
      </c>
      <c r="D53" s="106">
        <v>69148</v>
      </c>
      <c r="E53" s="141">
        <v>0</v>
      </c>
      <c r="F53" s="113">
        <v>0</v>
      </c>
      <c r="G53" s="113">
        <v>845.86</v>
      </c>
      <c r="H53" s="113">
        <f t="shared" si="3"/>
        <v>12598.8948</v>
      </c>
      <c r="I53" s="156">
        <f t="shared" si="4"/>
        <v>82592.7548</v>
      </c>
      <c r="J53" s="157">
        <f t="shared" si="5"/>
        <v>69993.86</v>
      </c>
      <c r="K53" s="164"/>
      <c r="L53" s="164"/>
      <c r="M53" s="164"/>
    </row>
    <row r="54" spans="1:10" ht="13.5" thickBot="1">
      <c r="A54" s="159" t="s">
        <v>2</v>
      </c>
      <c r="B54" s="116" t="s">
        <v>13</v>
      </c>
      <c r="C54" s="117" t="s">
        <v>27</v>
      </c>
      <c r="D54" s="106">
        <v>75531</v>
      </c>
      <c r="E54" s="141">
        <v>0</v>
      </c>
      <c r="F54" s="113">
        <v>0</v>
      </c>
      <c r="G54" s="113">
        <v>845.86</v>
      </c>
      <c r="H54" s="113">
        <f t="shared" si="3"/>
        <v>13747.834799999999</v>
      </c>
      <c r="I54" s="156">
        <f t="shared" si="4"/>
        <v>90124.6948</v>
      </c>
      <c r="J54" s="157">
        <f t="shared" si="5"/>
        <v>76376.86</v>
      </c>
    </row>
    <row r="55" spans="1:10" ht="13.5" thickBot="1">
      <c r="A55" s="69" t="s">
        <v>2</v>
      </c>
      <c r="B55" s="19" t="s">
        <v>28</v>
      </c>
      <c r="C55" s="122" t="s">
        <v>27</v>
      </c>
      <c r="D55" s="108">
        <v>76433</v>
      </c>
      <c r="E55" s="144">
        <v>0</v>
      </c>
      <c r="F55" s="113">
        <v>0</v>
      </c>
      <c r="G55" s="113">
        <v>845.86</v>
      </c>
      <c r="H55" s="113">
        <f t="shared" si="3"/>
        <v>13910.1948</v>
      </c>
      <c r="I55" s="156">
        <f t="shared" si="4"/>
        <v>91189.0548</v>
      </c>
      <c r="J55" s="157">
        <f t="shared" si="5"/>
        <v>77278.86</v>
      </c>
    </row>
    <row r="56" spans="2:10" ht="13.5" thickBot="1">
      <c r="B56" s="146"/>
      <c r="D56" s="147"/>
      <c r="E56" s="147"/>
      <c r="F56" s="147"/>
      <c r="G56" s="147"/>
      <c r="H56" s="147"/>
      <c r="I56" s="147"/>
      <c r="J56" s="147"/>
    </row>
    <row r="57" spans="1:10" ht="16.5" thickBot="1">
      <c r="A57" s="295" t="s">
        <v>25</v>
      </c>
      <c r="B57" s="303"/>
      <c r="C57" s="303"/>
      <c r="D57" s="303"/>
      <c r="E57" s="303"/>
      <c r="F57" s="303"/>
      <c r="G57" s="303"/>
      <c r="H57" s="303"/>
      <c r="I57" s="303"/>
      <c r="J57" s="303"/>
    </row>
    <row r="58" spans="1:10" ht="13.5" thickBot="1">
      <c r="A58" s="243" t="s">
        <v>14</v>
      </c>
      <c r="B58" s="244"/>
      <c r="C58" s="165" t="s">
        <v>7</v>
      </c>
      <c r="D58" s="129" t="s">
        <v>0</v>
      </c>
      <c r="E58" s="129" t="s">
        <v>15</v>
      </c>
      <c r="F58" s="129"/>
      <c r="G58" s="165" t="s">
        <v>16</v>
      </c>
      <c r="H58" s="129" t="s">
        <v>167</v>
      </c>
      <c r="I58" s="129" t="s">
        <v>1</v>
      </c>
      <c r="J58" s="58" t="s">
        <v>69</v>
      </c>
    </row>
    <row r="59" spans="1:13" ht="13.5" thickBot="1">
      <c r="A59" s="166" t="s">
        <v>30</v>
      </c>
      <c r="B59" s="133" t="s">
        <v>80</v>
      </c>
      <c r="C59" s="112">
        <v>0.92</v>
      </c>
      <c r="D59" s="95">
        <v>77391</v>
      </c>
      <c r="E59" s="113">
        <v>1100</v>
      </c>
      <c r="F59" s="113">
        <v>0</v>
      </c>
      <c r="G59" s="113">
        <v>845.86</v>
      </c>
      <c r="H59" s="113">
        <f aca="true" t="shared" si="6" ref="H59:H68">(D59-E59-F59+G59)*18%</f>
        <v>13884.6348</v>
      </c>
      <c r="I59" s="156">
        <f aca="true" t="shared" si="7" ref="I59:I68">D59-E59-F59+G59+H59</f>
        <v>91021.4948</v>
      </c>
      <c r="J59" s="157">
        <f aca="true" t="shared" si="8" ref="J59:J68">I59-H59</f>
        <v>77136.86</v>
      </c>
      <c r="L59" s="167"/>
      <c r="M59" s="175"/>
    </row>
    <row r="60" spans="1:13" ht="13.5" thickBot="1">
      <c r="A60" s="168" t="s">
        <v>173</v>
      </c>
      <c r="B60" s="135" t="s">
        <v>170</v>
      </c>
      <c r="C60" s="117">
        <v>1.1</v>
      </c>
      <c r="D60" s="96">
        <v>77391</v>
      </c>
      <c r="E60" s="113">
        <v>1100</v>
      </c>
      <c r="F60" s="113">
        <v>0</v>
      </c>
      <c r="G60" s="113">
        <v>845.86</v>
      </c>
      <c r="H60" s="113">
        <f t="shared" si="6"/>
        <v>13884.6348</v>
      </c>
      <c r="I60" s="156">
        <f t="shared" si="7"/>
        <v>91021.4948</v>
      </c>
      <c r="J60" s="157">
        <f>I60-H60</f>
        <v>77136.86</v>
      </c>
      <c r="L60" s="167"/>
      <c r="M60" s="175"/>
    </row>
    <row r="61" spans="1:13" ht="13.5" thickBot="1">
      <c r="A61" s="168" t="s">
        <v>30</v>
      </c>
      <c r="B61" s="135" t="s">
        <v>120</v>
      </c>
      <c r="C61" s="117">
        <v>2</v>
      </c>
      <c r="D61" s="96">
        <v>77391</v>
      </c>
      <c r="E61" s="113">
        <v>1100</v>
      </c>
      <c r="F61" s="113">
        <v>0</v>
      </c>
      <c r="G61" s="113">
        <v>845.86</v>
      </c>
      <c r="H61" s="113">
        <f t="shared" si="6"/>
        <v>13884.6348</v>
      </c>
      <c r="I61" s="156">
        <f t="shared" si="7"/>
        <v>91021.4948</v>
      </c>
      <c r="J61" s="157">
        <f t="shared" si="8"/>
        <v>77136.86</v>
      </c>
      <c r="L61" s="167"/>
      <c r="M61" s="175"/>
    </row>
    <row r="62" spans="1:13" ht="13.5" thickBot="1">
      <c r="A62" s="168" t="s">
        <v>30</v>
      </c>
      <c r="B62" s="135" t="s">
        <v>169</v>
      </c>
      <c r="C62" s="117">
        <v>3</v>
      </c>
      <c r="D62" s="96">
        <v>78673</v>
      </c>
      <c r="E62" s="113">
        <v>1100</v>
      </c>
      <c r="F62" s="113">
        <v>0</v>
      </c>
      <c r="G62" s="113">
        <v>845.86</v>
      </c>
      <c r="H62" s="113">
        <f t="shared" si="6"/>
        <v>14115.3948</v>
      </c>
      <c r="I62" s="156">
        <f t="shared" si="7"/>
        <v>92534.2548</v>
      </c>
      <c r="J62" s="157">
        <f t="shared" si="8"/>
        <v>78418.86</v>
      </c>
      <c r="L62" s="167"/>
      <c r="M62" s="194"/>
    </row>
    <row r="63" spans="1:13" ht="13.5" thickBot="1">
      <c r="A63" s="168" t="s">
        <v>74</v>
      </c>
      <c r="B63" s="135" t="s">
        <v>12</v>
      </c>
      <c r="C63" s="117">
        <v>4.2</v>
      </c>
      <c r="D63" s="96">
        <v>85782</v>
      </c>
      <c r="E63" s="113">
        <v>1100</v>
      </c>
      <c r="F63" s="113">
        <v>0</v>
      </c>
      <c r="G63" s="113">
        <v>845.86</v>
      </c>
      <c r="H63" s="113">
        <f t="shared" si="6"/>
        <v>15395.014799999999</v>
      </c>
      <c r="I63" s="156">
        <f t="shared" si="7"/>
        <v>100922.8748</v>
      </c>
      <c r="J63" s="157">
        <f t="shared" si="8"/>
        <v>85527.86</v>
      </c>
      <c r="L63" s="167"/>
      <c r="M63" s="194"/>
    </row>
    <row r="64" spans="1:13" ht="13.5" thickBot="1">
      <c r="A64" s="168" t="s">
        <v>36</v>
      </c>
      <c r="B64" s="135" t="s">
        <v>35</v>
      </c>
      <c r="C64" s="117">
        <v>6.5</v>
      </c>
      <c r="D64" s="96">
        <v>84971</v>
      </c>
      <c r="E64" s="113">
        <v>1100</v>
      </c>
      <c r="F64" s="113">
        <v>0</v>
      </c>
      <c r="G64" s="113">
        <v>845.86</v>
      </c>
      <c r="H64" s="113">
        <f t="shared" si="6"/>
        <v>15249.0348</v>
      </c>
      <c r="I64" s="156">
        <f t="shared" si="7"/>
        <v>99965.8948</v>
      </c>
      <c r="J64" s="157">
        <f t="shared" si="8"/>
        <v>84716.86</v>
      </c>
      <c r="L64" s="167"/>
      <c r="M64" s="194"/>
    </row>
    <row r="65" spans="1:13" ht="13.5" thickBot="1">
      <c r="A65" s="168" t="s">
        <v>73</v>
      </c>
      <c r="B65" s="135" t="s">
        <v>72</v>
      </c>
      <c r="C65" s="117">
        <v>50</v>
      </c>
      <c r="D65" s="96">
        <v>86251</v>
      </c>
      <c r="E65" s="113">
        <v>1100</v>
      </c>
      <c r="F65" s="113">
        <v>0</v>
      </c>
      <c r="G65" s="113">
        <v>845.86</v>
      </c>
      <c r="H65" s="113">
        <f t="shared" si="6"/>
        <v>15479.434799999999</v>
      </c>
      <c r="I65" s="156">
        <f t="shared" si="7"/>
        <v>101476.2948</v>
      </c>
      <c r="J65" s="157">
        <f t="shared" si="8"/>
        <v>85996.86</v>
      </c>
      <c r="L65" s="167"/>
      <c r="M65" s="194"/>
    </row>
    <row r="66" spans="1:13" ht="13.5" thickBot="1">
      <c r="A66" s="168" t="s">
        <v>2</v>
      </c>
      <c r="B66" s="135" t="s">
        <v>29</v>
      </c>
      <c r="C66" s="117" t="s">
        <v>27</v>
      </c>
      <c r="D66" s="96">
        <v>76252</v>
      </c>
      <c r="E66" s="141">
        <v>0</v>
      </c>
      <c r="F66" s="113">
        <v>0</v>
      </c>
      <c r="G66" s="113">
        <v>845.86</v>
      </c>
      <c r="H66" s="113">
        <f t="shared" si="6"/>
        <v>13877.6148</v>
      </c>
      <c r="I66" s="156">
        <f t="shared" si="7"/>
        <v>90975.4748</v>
      </c>
      <c r="J66" s="157">
        <f t="shared" si="8"/>
        <v>77097.86</v>
      </c>
      <c r="L66" s="167"/>
      <c r="M66" s="194"/>
    </row>
    <row r="67" spans="1:13" ht="13.5" thickBot="1">
      <c r="A67" s="168" t="s">
        <v>2</v>
      </c>
      <c r="B67" s="135" t="s">
        <v>31</v>
      </c>
      <c r="C67" s="117" t="s">
        <v>27</v>
      </c>
      <c r="D67" s="96">
        <v>76041</v>
      </c>
      <c r="E67" s="141">
        <v>0</v>
      </c>
      <c r="F67" s="113">
        <v>0</v>
      </c>
      <c r="G67" s="113">
        <v>845.86</v>
      </c>
      <c r="H67" s="113">
        <f t="shared" si="6"/>
        <v>13839.6348</v>
      </c>
      <c r="I67" s="156">
        <f t="shared" si="7"/>
        <v>90726.4948</v>
      </c>
      <c r="J67" s="157">
        <f t="shared" si="8"/>
        <v>76886.86</v>
      </c>
      <c r="L67" s="167"/>
      <c r="M67" s="194"/>
    </row>
    <row r="68" spans="1:13" ht="13.5" thickBot="1">
      <c r="A68" s="169" t="s">
        <v>2</v>
      </c>
      <c r="B68" s="170" t="s">
        <v>32</v>
      </c>
      <c r="C68" s="122" t="s">
        <v>27</v>
      </c>
      <c r="D68" s="97">
        <v>70511</v>
      </c>
      <c r="E68" s="144">
        <v>0</v>
      </c>
      <c r="F68" s="113">
        <v>0</v>
      </c>
      <c r="G68" s="113">
        <v>845.86</v>
      </c>
      <c r="H68" s="113">
        <f t="shared" si="6"/>
        <v>12844.2348</v>
      </c>
      <c r="I68" s="156">
        <f t="shared" si="7"/>
        <v>84201.0948</v>
      </c>
      <c r="J68" s="157">
        <f t="shared" si="8"/>
        <v>71356.86</v>
      </c>
      <c r="L68" s="167"/>
      <c r="M68" s="194"/>
    </row>
    <row r="69" spans="12:13" ht="12.75">
      <c r="L69" s="167"/>
      <c r="M69" s="194"/>
    </row>
    <row r="70" spans="1:13" ht="13.5">
      <c r="A70" s="20"/>
      <c r="L70" s="167"/>
      <c r="M70" s="194"/>
    </row>
    <row r="71" spans="12:13" ht="12.75">
      <c r="L71" s="175"/>
      <c r="M71" s="175"/>
    </row>
    <row r="72" spans="12:13" ht="12.75">
      <c r="L72" s="175"/>
      <c r="M72" s="175"/>
    </row>
    <row r="73" spans="12:13" ht="12.75">
      <c r="L73" s="175"/>
      <c r="M73" s="175"/>
    </row>
  </sheetData>
  <sheetProtection/>
  <mergeCells count="14">
    <mergeCell ref="K37:M38"/>
    <mergeCell ref="A9:J9"/>
    <mergeCell ref="A10:J10"/>
    <mergeCell ref="A11:B11"/>
    <mergeCell ref="A58:B58"/>
    <mergeCell ref="A36:J36"/>
    <mergeCell ref="A37:B37"/>
    <mergeCell ref="A57:J57"/>
    <mergeCell ref="B5:J5"/>
    <mergeCell ref="A6:J6"/>
    <mergeCell ref="A1:J1"/>
    <mergeCell ref="B3:J3"/>
    <mergeCell ref="B4:J4"/>
    <mergeCell ref="K9:M10"/>
  </mergeCells>
  <printOptions/>
  <pageMargins left="0.708661417322835" right="0.708661417322835" top="0.248031496" bottom="0.248031496" header="0.31496062992126" footer="0.31496062992126"/>
  <pageSetup horizontalDpi="300" verticalDpi="300" orientation="landscape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90"/>
  <sheetViews>
    <sheetView zoomScalePageLayoutView="0" workbookViewId="0" topLeftCell="A13">
      <selection activeCell="I6" sqref="I6"/>
    </sheetView>
  </sheetViews>
  <sheetFormatPr defaultColWidth="9.140625" defaultRowHeight="12.75"/>
  <cols>
    <col min="1" max="1" width="20.140625" style="145" customWidth="1"/>
    <col min="2" max="2" width="24.8515625" style="145" bestFit="1" customWidth="1"/>
    <col min="3" max="3" width="6.28125" style="145" bestFit="1" customWidth="1"/>
    <col min="4" max="4" width="13.7109375" style="145" bestFit="1" customWidth="1"/>
    <col min="5" max="5" width="7.57421875" style="145" bestFit="1" customWidth="1"/>
    <col min="6" max="6" width="7.57421875" style="145" customWidth="1"/>
    <col min="7" max="7" width="10.140625" style="145" bestFit="1" customWidth="1"/>
    <col min="8" max="8" width="9.57421875" style="145" bestFit="1" customWidth="1"/>
    <col min="9" max="9" width="13.140625" style="145" bestFit="1" customWidth="1"/>
    <col min="10" max="16384" width="9.140625" style="145" customWidth="1"/>
  </cols>
  <sheetData>
    <row r="1" ht="13.5" thickBot="1"/>
    <row r="2" spans="1:8" ht="23.25">
      <c r="A2" s="292" t="s">
        <v>87</v>
      </c>
      <c r="B2" s="292"/>
      <c r="C2" s="292"/>
      <c r="D2" s="292"/>
      <c r="E2" s="292"/>
      <c r="F2" s="292"/>
      <c r="G2" s="292"/>
      <c r="H2" s="292"/>
    </row>
    <row r="3" spans="1:8" ht="16.5">
      <c r="A3" s="304" t="s">
        <v>88</v>
      </c>
      <c r="B3" s="304"/>
      <c r="C3" s="304"/>
      <c r="D3" s="304"/>
      <c r="E3" s="304"/>
      <c r="F3" s="304"/>
      <c r="G3" s="304"/>
      <c r="H3" s="304"/>
    </row>
    <row r="4" spans="1:8" ht="15">
      <c r="A4" s="238" t="s">
        <v>83</v>
      </c>
      <c r="B4" s="238"/>
      <c r="C4" s="238"/>
      <c r="D4" s="238"/>
      <c r="E4" s="238"/>
      <c r="F4" s="238"/>
      <c r="G4" s="238"/>
      <c r="H4" s="238"/>
    </row>
    <row r="5" spans="1:8" ht="15">
      <c r="A5" s="238" t="s">
        <v>84</v>
      </c>
      <c r="B5" s="238"/>
      <c r="C5" s="238"/>
      <c r="D5" s="238"/>
      <c r="E5" s="238"/>
      <c r="F5" s="238"/>
      <c r="G5" s="238"/>
      <c r="H5" s="238"/>
    </row>
    <row r="6" spans="1:8" ht="15">
      <c r="A6" s="238" t="s">
        <v>85</v>
      </c>
      <c r="B6" s="238"/>
      <c r="C6" s="238"/>
      <c r="D6" s="238"/>
      <c r="E6" s="238"/>
      <c r="F6" s="238"/>
      <c r="G6" s="238"/>
      <c r="H6" s="238"/>
    </row>
    <row r="7" spans="1:8" ht="18">
      <c r="A7" s="309" t="s">
        <v>86</v>
      </c>
      <c r="B7" s="309"/>
      <c r="C7" s="309"/>
      <c r="D7" s="309"/>
      <c r="E7" s="309"/>
      <c r="F7" s="309"/>
      <c r="G7" s="309"/>
      <c r="H7" s="309"/>
    </row>
    <row r="8" spans="1:8" ht="18.75" thickBot="1">
      <c r="A8" s="195"/>
      <c r="B8" s="195"/>
      <c r="C8" s="195"/>
      <c r="D8" s="195"/>
      <c r="E8" s="195"/>
      <c r="F8" s="195"/>
      <c r="G8" s="195"/>
      <c r="H8" s="195"/>
    </row>
    <row r="9" spans="1:9" ht="15.75" thickBot="1">
      <c r="A9" s="305" t="s">
        <v>185</v>
      </c>
      <c r="B9" s="306"/>
      <c r="C9" s="306"/>
      <c r="D9" s="306"/>
      <c r="E9" s="306"/>
      <c r="F9" s="306"/>
      <c r="G9" s="306"/>
      <c r="H9" s="306"/>
      <c r="I9" s="307"/>
    </row>
    <row r="10" spans="1:9" ht="16.5" thickBot="1">
      <c r="A10" s="245" t="s">
        <v>26</v>
      </c>
      <c r="B10" s="246"/>
      <c r="C10" s="246"/>
      <c r="D10" s="246"/>
      <c r="E10" s="246"/>
      <c r="F10" s="246"/>
      <c r="G10" s="246"/>
      <c r="H10" s="246"/>
      <c r="I10" s="247"/>
    </row>
    <row r="11" spans="1:9" ht="13.5" thickBot="1">
      <c r="A11" s="310" t="s">
        <v>14</v>
      </c>
      <c r="B11" s="311"/>
      <c r="C11" s="148" t="s">
        <v>7</v>
      </c>
      <c r="D11" s="150" t="s">
        <v>0</v>
      </c>
      <c r="E11" s="150" t="s">
        <v>137</v>
      </c>
      <c r="F11" s="150"/>
      <c r="G11" s="149" t="s">
        <v>168</v>
      </c>
      <c r="H11" s="151" t="s">
        <v>1</v>
      </c>
      <c r="I11" s="78" t="s">
        <v>69</v>
      </c>
    </row>
    <row r="12" spans="1:9" ht="12.75">
      <c r="A12" s="196" t="s">
        <v>155</v>
      </c>
      <c r="B12" s="197" t="s">
        <v>102</v>
      </c>
      <c r="C12" s="153">
        <v>11</v>
      </c>
      <c r="D12" s="234">
        <v>92991</v>
      </c>
      <c r="E12" s="139">
        <v>1100</v>
      </c>
      <c r="F12" s="139"/>
      <c r="G12" s="198">
        <f>(D12-E12)*18%</f>
        <v>16540.38</v>
      </c>
      <c r="H12" s="139">
        <f>D12-E12+G12</f>
        <v>108431.38</v>
      </c>
      <c r="I12" s="139">
        <f>H12-G12</f>
        <v>91891</v>
      </c>
    </row>
    <row r="13" spans="1:9" ht="12.75">
      <c r="A13" s="199" t="s">
        <v>155</v>
      </c>
      <c r="B13" s="116" t="s">
        <v>138</v>
      </c>
      <c r="C13" s="117" t="s">
        <v>101</v>
      </c>
      <c r="D13" s="91">
        <v>92191</v>
      </c>
      <c r="E13" s="141">
        <v>1100</v>
      </c>
      <c r="F13" s="141"/>
      <c r="G13" s="106">
        <f aca="true" t="shared" si="0" ref="G13:G33">(D13-E13)*18%</f>
        <v>16396.38</v>
      </c>
      <c r="H13" s="141">
        <f aca="true" t="shared" si="1" ref="H13:H33">D13-E13+G13</f>
        <v>107487.38</v>
      </c>
      <c r="I13" s="139">
        <f aca="true" t="shared" si="2" ref="I13:I33">H13-G13</f>
        <v>91091</v>
      </c>
    </row>
    <row r="14" spans="1:9" ht="12.75">
      <c r="A14" s="199" t="s">
        <v>155</v>
      </c>
      <c r="B14" s="116" t="s">
        <v>20</v>
      </c>
      <c r="C14" s="117">
        <v>6</v>
      </c>
      <c r="D14" s="91">
        <v>93341</v>
      </c>
      <c r="E14" s="141">
        <v>1100</v>
      </c>
      <c r="F14" s="141"/>
      <c r="G14" s="106">
        <f t="shared" si="0"/>
        <v>16603.38</v>
      </c>
      <c r="H14" s="141">
        <f t="shared" si="1"/>
        <v>108844.38</v>
      </c>
      <c r="I14" s="139">
        <f t="shared" si="2"/>
        <v>92241</v>
      </c>
    </row>
    <row r="15" spans="1:9" ht="12.75">
      <c r="A15" s="199" t="s">
        <v>155</v>
      </c>
      <c r="B15" s="116" t="s">
        <v>21</v>
      </c>
      <c r="C15" s="117">
        <v>3</v>
      </c>
      <c r="D15" s="91">
        <v>93541</v>
      </c>
      <c r="E15" s="141">
        <v>1100</v>
      </c>
      <c r="F15" s="141"/>
      <c r="G15" s="106">
        <f t="shared" si="0"/>
        <v>16639.38</v>
      </c>
      <c r="H15" s="141">
        <f t="shared" si="1"/>
        <v>109080.38</v>
      </c>
      <c r="I15" s="139">
        <f t="shared" si="2"/>
        <v>92441</v>
      </c>
    </row>
    <row r="16" spans="1:9" ht="12.75">
      <c r="A16" s="199" t="s">
        <v>155</v>
      </c>
      <c r="B16" s="116" t="s">
        <v>164</v>
      </c>
      <c r="C16" s="117">
        <v>3.4</v>
      </c>
      <c r="D16" s="91">
        <v>96371</v>
      </c>
      <c r="E16" s="141">
        <v>1100</v>
      </c>
      <c r="F16" s="141"/>
      <c r="G16" s="106">
        <f t="shared" si="0"/>
        <v>17148.78</v>
      </c>
      <c r="H16" s="141">
        <f>D16-E16+G16</f>
        <v>112419.78</v>
      </c>
      <c r="I16" s="139">
        <f t="shared" si="2"/>
        <v>95271</v>
      </c>
    </row>
    <row r="17" spans="1:9" ht="12.75">
      <c r="A17" s="199" t="s">
        <v>6</v>
      </c>
      <c r="B17" s="116" t="s">
        <v>17</v>
      </c>
      <c r="C17" s="117">
        <v>3</v>
      </c>
      <c r="D17" s="91">
        <v>94341</v>
      </c>
      <c r="E17" s="141">
        <v>1100</v>
      </c>
      <c r="F17" s="141"/>
      <c r="G17" s="106">
        <f t="shared" si="0"/>
        <v>16783.38</v>
      </c>
      <c r="H17" s="141">
        <f t="shared" si="1"/>
        <v>110024.38</v>
      </c>
      <c r="I17" s="139">
        <f t="shared" si="2"/>
        <v>93241</v>
      </c>
    </row>
    <row r="18" spans="1:9" ht="12.75">
      <c r="A18" s="199" t="s">
        <v>18</v>
      </c>
      <c r="B18" s="116" t="s">
        <v>19</v>
      </c>
      <c r="C18" s="117">
        <v>11</v>
      </c>
      <c r="D18" s="91">
        <v>94941</v>
      </c>
      <c r="E18" s="141">
        <v>1100</v>
      </c>
      <c r="F18" s="141"/>
      <c r="G18" s="106">
        <f t="shared" si="0"/>
        <v>16891.38</v>
      </c>
      <c r="H18" s="141">
        <f t="shared" si="1"/>
        <v>110732.38</v>
      </c>
      <c r="I18" s="139">
        <f t="shared" si="2"/>
        <v>93841</v>
      </c>
    </row>
    <row r="19" spans="1:9" ht="12.75">
      <c r="A19" s="199" t="s">
        <v>156</v>
      </c>
      <c r="B19" s="116" t="s">
        <v>79</v>
      </c>
      <c r="C19" s="117">
        <v>12</v>
      </c>
      <c r="D19" s="91">
        <v>100621</v>
      </c>
      <c r="E19" s="141">
        <v>1100</v>
      </c>
      <c r="F19" s="141"/>
      <c r="G19" s="106">
        <f t="shared" si="0"/>
        <v>17913.78</v>
      </c>
      <c r="H19" s="141">
        <f t="shared" si="1"/>
        <v>117434.78</v>
      </c>
      <c r="I19" s="139">
        <f t="shared" si="2"/>
        <v>99521</v>
      </c>
    </row>
    <row r="20" spans="1:9" ht="12.75">
      <c r="A20" s="199" t="s">
        <v>156</v>
      </c>
      <c r="B20" s="116" t="s">
        <v>96</v>
      </c>
      <c r="C20" s="117"/>
      <c r="D20" s="91">
        <v>99821</v>
      </c>
      <c r="E20" s="141">
        <v>1100</v>
      </c>
      <c r="F20" s="141"/>
      <c r="G20" s="106">
        <f t="shared" si="0"/>
        <v>17769.78</v>
      </c>
      <c r="H20" s="141">
        <f t="shared" si="1"/>
        <v>116490.78</v>
      </c>
      <c r="I20" s="139">
        <f t="shared" si="2"/>
        <v>98721</v>
      </c>
    </row>
    <row r="21" spans="1:9" ht="12.75">
      <c r="A21" s="199" t="s">
        <v>104</v>
      </c>
      <c r="B21" s="116" t="s">
        <v>105</v>
      </c>
      <c r="C21" s="117">
        <v>12</v>
      </c>
      <c r="D21" s="91">
        <v>95021</v>
      </c>
      <c r="E21" s="141">
        <v>1100</v>
      </c>
      <c r="F21" s="141"/>
      <c r="G21" s="106">
        <f t="shared" si="0"/>
        <v>16905.78</v>
      </c>
      <c r="H21" s="141">
        <f t="shared" si="1"/>
        <v>110826.78</v>
      </c>
      <c r="I21" s="139">
        <f t="shared" si="2"/>
        <v>93921</v>
      </c>
    </row>
    <row r="22" spans="1:9" ht="12.75">
      <c r="A22" s="199" t="s">
        <v>104</v>
      </c>
      <c r="B22" s="116" t="s">
        <v>139</v>
      </c>
      <c r="C22" s="117">
        <v>10</v>
      </c>
      <c r="D22" s="91">
        <v>97121</v>
      </c>
      <c r="E22" s="141">
        <v>1100</v>
      </c>
      <c r="F22" s="141"/>
      <c r="G22" s="106">
        <f t="shared" si="0"/>
        <v>17283.78</v>
      </c>
      <c r="H22" s="141">
        <f t="shared" si="1"/>
        <v>113304.78</v>
      </c>
      <c r="I22" s="139">
        <f t="shared" si="2"/>
        <v>96021</v>
      </c>
    </row>
    <row r="23" spans="1:9" ht="12.75">
      <c r="A23" s="199" t="s">
        <v>95</v>
      </c>
      <c r="B23" s="116" t="s">
        <v>94</v>
      </c>
      <c r="C23" s="117">
        <v>1.9</v>
      </c>
      <c r="D23" s="91">
        <v>101671</v>
      </c>
      <c r="E23" s="141">
        <v>1100</v>
      </c>
      <c r="F23" s="141"/>
      <c r="G23" s="106">
        <f t="shared" si="0"/>
        <v>18102.78</v>
      </c>
      <c r="H23" s="141">
        <f t="shared" si="1"/>
        <v>118673.78</v>
      </c>
      <c r="I23" s="139">
        <f t="shared" si="2"/>
        <v>100571</v>
      </c>
    </row>
    <row r="24" spans="1:9" ht="12.75">
      <c r="A24" s="199" t="s">
        <v>104</v>
      </c>
      <c r="B24" s="116" t="s">
        <v>81</v>
      </c>
      <c r="C24" s="117">
        <v>3</v>
      </c>
      <c r="D24" s="91">
        <v>95821</v>
      </c>
      <c r="E24" s="141">
        <v>1100</v>
      </c>
      <c r="F24" s="141"/>
      <c r="G24" s="106">
        <f t="shared" si="0"/>
        <v>17049.78</v>
      </c>
      <c r="H24" s="141">
        <f t="shared" si="1"/>
        <v>111770.78</v>
      </c>
      <c r="I24" s="139">
        <f t="shared" si="2"/>
        <v>94721</v>
      </c>
    </row>
    <row r="25" spans="1:9" ht="12.75">
      <c r="A25" s="199" t="s">
        <v>104</v>
      </c>
      <c r="B25" s="116" t="s">
        <v>90</v>
      </c>
      <c r="C25" s="117">
        <v>8</v>
      </c>
      <c r="D25" s="91">
        <v>98871</v>
      </c>
      <c r="E25" s="141">
        <v>1100</v>
      </c>
      <c r="F25" s="141"/>
      <c r="G25" s="106">
        <f t="shared" si="0"/>
        <v>17598.78</v>
      </c>
      <c r="H25" s="141">
        <f t="shared" si="1"/>
        <v>115369.78</v>
      </c>
      <c r="I25" s="139">
        <f t="shared" si="2"/>
        <v>97771</v>
      </c>
    </row>
    <row r="26" spans="1:9" ht="12.75">
      <c r="A26" s="199" t="s">
        <v>104</v>
      </c>
      <c r="B26" s="116" t="s">
        <v>103</v>
      </c>
      <c r="C26" s="117"/>
      <c r="D26" s="91">
        <v>98071</v>
      </c>
      <c r="E26" s="141">
        <v>1100</v>
      </c>
      <c r="F26" s="141"/>
      <c r="G26" s="106">
        <f t="shared" si="0"/>
        <v>17454.78</v>
      </c>
      <c r="H26" s="141">
        <f t="shared" si="1"/>
        <v>114425.78</v>
      </c>
      <c r="I26" s="139">
        <f t="shared" si="2"/>
        <v>96971</v>
      </c>
    </row>
    <row r="27" spans="1:9" ht="12.75">
      <c r="A27" s="199" t="s">
        <v>160</v>
      </c>
      <c r="B27" s="116" t="s">
        <v>161</v>
      </c>
      <c r="C27" s="117">
        <v>40</v>
      </c>
      <c r="D27" s="91">
        <v>97321</v>
      </c>
      <c r="E27" s="141">
        <v>1100</v>
      </c>
      <c r="F27" s="141"/>
      <c r="G27" s="106">
        <f t="shared" si="0"/>
        <v>17319.78</v>
      </c>
      <c r="H27" s="141">
        <f aca="true" t="shared" si="3" ref="H27:H32">D27-E27+G27</f>
        <v>113540.78</v>
      </c>
      <c r="I27" s="139">
        <f t="shared" si="2"/>
        <v>96221</v>
      </c>
    </row>
    <row r="28" spans="1:9" ht="12.75">
      <c r="A28" s="199" t="s">
        <v>160</v>
      </c>
      <c r="B28" s="116" t="s">
        <v>159</v>
      </c>
      <c r="C28" s="117">
        <v>8</v>
      </c>
      <c r="D28" s="91">
        <v>95701</v>
      </c>
      <c r="E28" s="141">
        <v>1100</v>
      </c>
      <c r="F28" s="141"/>
      <c r="G28" s="106">
        <f t="shared" si="0"/>
        <v>17028.18</v>
      </c>
      <c r="H28" s="141">
        <f t="shared" si="3"/>
        <v>111629.18</v>
      </c>
      <c r="I28" s="139">
        <f t="shared" si="2"/>
        <v>94601</v>
      </c>
    </row>
    <row r="29" spans="1:9" ht="12.75">
      <c r="A29" s="199" t="s">
        <v>160</v>
      </c>
      <c r="B29" s="116" t="s">
        <v>162</v>
      </c>
      <c r="C29" s="117">
        <v>65</v>
      </c>
      <c r="D29" s="91">
        <v>97371</v>
      </c>
      <c r="E29" s="141">
        <v>1100</v>
      </c>
      <c r="F29" s="141"/>
      <c r="G29" s="106">
        <f t="shared" si="0"/>
        <v>17328.78</v>
      </c>
      <c r="H29" s="141">
        <f t="shared" si="3"/>
        <v>113599.78</v>
      </c>
      <c r="I29" s="139">
        <f t="shared" si="2"/>
        <v>96271</v>
      </c>
    </row>
    <row r="30" spans="1:9" ht="12.75">
      <c r="A30" s="199" t="s">
        <v>160</v>
      </c>
      <c r="B30" s="116" t="s">
        <v>163</v>
      </c>
      <c r="C30" s="117">
        <v>55</v>
      </c>
      <c r="D30" s="91">
        <v>97321</v>
      </c>
      <c r="E30" s="141">
        <v>1100</v>
      </c>
      <c r="F30" s="141"/>
      <c r="G30" s="106">
        <f t="shared" si="0"/>
        <v>17319.78</v>
      </c>
      <c r="H30" s="141">
        <f t="shared" si="3"/>
        <v>113540.78</v>
      </c>
      <c r="I30" s="139">
        <f t="shared" si="2"/>
        <v>96221</v>
      </c>
    </row>
    <row r="31" spans="1:9" ht="12.75">
      <c r="A31" s="199" t="s">
        <v>166</v>
      </c>
      <c r="B31" s="116" t="s">
        <v>165</v>
      </c>
      <c r="C31" s="117">
        <v>3</v>
      </c>
      <c r="D31" s="91">
        <v>98091</v>
      </c>
      <c r="E31" s="141">
        <v>1100</v>
      </c>
      <c r="F31" s="141"/>
      <c r="G31" s="106">
        <f t="shared" si="0"/>
        <v>17458.38</v>
      </c>
      <c r="H31" s="141">
        <f t="shared" si="3"/>
        <v>114449.38</v>
      </c>
      <c r="I31" s="139">
        <f t="shared" si="2"/>
        <v>96991</v>
      </c>
    </row>
    <row r="32" spans="1:9" ht="12.75">
      <c r="A32" s="199"/>
      <c r="B32" s="116" t="s">
        <v>171</v>
      </c>
      <c r="C32" s="117"/>
      <c r="D32" s="91">
        <v>97541</v>
      </c>
      <c r="E32" s="141">
        <v>1100</v>
      </c>
      <c r="F32" s="141"/>
      <c r="G32" s="106">
        <f>(D32-E32)*18%</f>
        <v>17359.38</v>
      </c>
      <c r="H32" s="141">
        <f t="shared" si="3"/>
        <v>113800.38</v>
      </c>
      <c r="I32" s="139">
        <f>H32-G32</f>
        <v>96441</v>
      </c>
    </row>
    <row r="33" spans="1:9" ht="12.75">
      <c r="A33" s="37" t="s">
        <v>97</v>
      </c>
      <c r="B33" s="116" t="s">
        <v>140</v>
      </c>
      <c r="C33" s="117" t="s">
        <v>100</v>
      </c>
      <c r="D33" s="91">
        <v>97541</v>
      </c>
      <c r="E33" s="141">
        <v>1100</v>
      </c>
      <c r="F33" s="141"/>
      <c r="G33" s="106">
        <f t="shared" si="0"/>
        <v>17359.38</v>
      </c>
      <c r="H33" s="141">
        <f t="shared" si="1"/>
        <v>113800.38</v>
      </c>
      <c r="I33" s="139">
        <f t="shared" si="2"/>
        <v>96441</v>
      </c>
    </row>
    <row r="34" spans="1:9" ht="12.75">
      <c r="A34" s="199"/>
      <c r="B34" s="116"/>
      <c r="C34" s="117"/>
      <c r="D34" s="91"/>
      <c r="E34" s="141"/>
      <c r="F34" s="141"/>
      <c r="G34" s="106"/>
      <c r="H34" s="141"/>
      <c r="I34" s="200"/>
    </row>
    <row r="35" spans="1:9" ht="12.75">
      <c r="A35" s="199"/>
      <c r="B35" s="116"/>
      <c r="C35" s="117"/>
      <c r="D35" s="106"/>
      <c r="E35" s="141"/>
      <c r="F35" s="141"/>
      <c r="G35" s="106"/>
      <c r="H35" s="141"/>
      <c r="I35" s="200"/>
    </row>
    <row r="36" spans="2:8" ht="13.5" thickBot="1">
      <c r="B36" s="146"/>
      <c r="D36" s="147"/>
      <c r="E36" s="147"/>
      <c r="F36" s="147"/>
      <c r="G36" s="147"/>
      <c r="H36" s="147"/>
    </row>
    <row r="37" spans="1:9" ht="16.5" thickBot="1">
      <c r="A37" s="245" t="s">
        <v>22</v>
      </c>
      <c r="B37" s="246"/>
      <c r="C37" s="246"/>
      <c r="D37" s="246"/>
      <c r="E37" s="246"/>
      <c r="F37" s="246"/>
      <c r="G37" s="246"/>
      <c r="H37" s="246"/>
      <c r="I37" s="247"/>
    </row>
    <row r="38" spans="1:9" ht="13.5" thickBot="1">
      <c r="A38" s="254" t="s">
        <v>14</v>
      </c>
      <c r="B38" s="312"/>
      <c r="C38" s="201" t="s">
        <v>7</v>
      </c>
      <c r="D38" s="128" t="s">
        <v>0</v>
      </c>
      <c r="E38" s="128" t="s">
        <v>137</v>
      </c>
      <c r="F38" s="128"/>
      <c r="G38" s="165" t="s">
        <v>168</v>
      </c>
      <c r="H38" s="131" t="s">
        <v>1</v>
      </c>
      <c r="I38" s="57" t="s">
        <v>69</v>
      </c>
    </row>
    <row r="39" spans="1:9" ht="13.5" thickBot="1">
      <c r="A39" s="110" t="s">
        <v>6</v>
      </c>
      <c r="B39" s="111" t="s">
        <v>23</v>
      </c>
      <c r="C39" s="112">
        <v>0.9</v>
      </c>
      <c r="D39" s="105">
        <v>82018</v>
      </c>
      <c r="E39" s="113">
        <v>1100</v>
      </c>
      <c r="F39" s="113">
        <v>0</v>
      </c>
      <c r="G39" s="105">
        <f>(D39-E39-F39)*18%</f>
        <v>14565.24</v>
      </c>
      <c r="H39" s="113">
        <f>D39-E39-F39+G39</f>
        <v>95483.24</v>
      </c>
      <c r="I39" s="139">
        <f aca="true" t="shared" si="4" ref="I39:I56">H39-G39</f>
        <v>80918</v>
      </c>
    </row>
    <row r="40" spans="1:9" ht="13.5" thickBot="1">
      <c r="A40" s="140" t="s">
        <v>107</v>
      </c>
      <c r="B40" s="116" t="s">
        <v>106</v>
      </c>
      <c r="C40" s="117">
        <v>1.2</v>
      </c>
      <c r="D40" s="106">
        <v>81535</v>
      </c>
      <c r="E40" s="141">
        <v>1100</v>
      </c>
      <c r="F40" s="113">
        <v>0</v>
      </c>
      <c r="G40" s="105">
        <f aca="true" t="shared" si="5" ref="G40:G56">(D40-E40-F40)*18%</f>
        <v>14478.3</v>
      </c>
      <c r="H40" s="113">
        <f aca="true" t="shared" si="6" ref="H40:H56">D40-E40-F40+G40</f>
        <v>94913.3</v>
      </c>
      <c r="I40" s="139">
        <f t="shared" si="4"/>
        <v>80435</v>
      </c>
    </row>
    <row r="41" spans="1:9" ht="13.5" thickBot="1">
      <c r="A41" s="140" t="s">
        <v>5</v>
      </c>
      <c r="B41" s="116" t="s">
        <v>172</v>
      </c>
      <c r="C41" s="117">
        <v>2.7</v>
      </c>
      <c r="D41" s="106">
        <v>77308</v>
      </c>
      <c r="E41" s="141">
        <v>1100</v>
      </c>
      <c r="F41" s="113">
        <v>0</v>
      </c>
      <c r="G41" s="105">
        <f>(D41-E41-F41)*18%</f>
        <v>13717.439999999999</v>
      </c>
      <c r="H41" s="113">
        <f>D41-E41-F41+G41</f>
        <v>89925.44</v>
      </c>
      <c r="I41" s="139">
        <f>H41-G41</f>
        <v>76208</v>
      </c>
    </row>
    <row r="42" spans="1:9" ht="13.5" thickBot="1">
      <c r="A42" s="140" t="s">
        <v>5</v>
      </c>
      <c r="B42" s="142" t="s">
        <v>11</v>
      </c>
      <c r="C42" s="117">
        <v>8</v>
      </c>
      <c r="D42" s="106">
        <v>76808</v>
      </c>
      <c r="E42" s="141">
        <v>1100</v>
      </c>
      <c r="F42" s="113">
        <v>0</v>
      </c>
      <c r="G42" s="105">
        <f t="shared" si="5"/>
        <v>13627.439999999999</v>
      </c>
      <c r="H42" s="113">
        <f t="shared" si="6"/>
        <v>89335.44</v>
      </c>
      <c r="I42" s="139">
        <f t="shared" si="4"/>
        <v>75708</v>
      </c>
    </row>
    <row r="43" spans="1:9" ht="13.5" thickBot="1">
      <c r="A43" s="143" t="s">
        <v>5</v>
      </c>
      <c r="B43" s="142" t="s">
        <v>108</v>
      </c>
      <c r="C43" s="117">
        <v>8</v>
      </c>
      <c r="D43" s="106">
        <v>79628</v>
      </c>
      <c r="E43" s="141">
        <v>1100</v>
      </c>
      <c r="F43" s="113">
        <v>0</v>
      </c>
      <c r="G43" s="105">
        <f t="shared" si="5"/>
        <v>14135.039999999999</v>
      </c>
      <c r="H43" s="113">
        <f t="shared" si="6"/>
        <v>92663.04</v>
      </c>
      <c r="I43" s="139">
        <f t="shared" si="4"/>
        <v>78528</v>
      </c>
    </row>
    <row r="44" spans="1:9" ht="13.5" thickBot="1">
      <c r="A44" s="143" t="s">
        <v>24</v>
      </c>
      <c r="B44" s="142" t="s">
        <v>89</v>
      </c>
      <c r="C44" s="117">
        <v>18</v>
      </c>
      <c r="D44" s="106">
        <v>79025</v>
      </c>
      <c r="E44" s="141">
        <v>1100</v>
      </c>
      <c r="F44" s="113">
        <v>0</v>
      </c>
      <c r="G44" s="105">
        <f t="shared" si="5"/>
        <v>14026.5</v>
      </c>
      <c r="H44" s="113">
        <f t="shared" si="6"/>
        <v>91951.5</v>
      </c>
      <c r="I44" s="139">
        <f t="shared" si="4"/>
        <v>77925</v>
      </c>
    </row>
    <row r="45" spans="1:9" ht="13.5" thickBot="1">
      <c r="A45" s="143" t="s">
        <v>9</v>
      </c>
      <c r="B45" s="142" t="s">
        <v>8</v>
      </c>
      <c r="C45" s="117">
        <v>1.2</v>
      </c>
      <c r="D45" s="106">
        <v>79158</v>
      </c>
      <c r="E45" s="141">
        <v>1100</v>
      </c>
      <c r="F45" s="113">
        <v>0</v>
      </c>
      <c r="G45" s="105">
        <f t="shared" si="5"/>
        <v>14050.439999999999</v>
      </c>
      <c r="H45" s="113">
        <f t="shared" si="6"/>
        <v>92108.44</v>
      </c>
      <c r="I45" s="139">
        <f t="shared" si="4"/>
        <v>78058</v>
      </c>
    </row>
    <row r="46" spans="1:9" ht="13.5" thickBot="1">
      <c r="A46" s="143" t="s">
        <v>71</v>
      </c>
      <c r="B46" s="142" t="s">
        <v>70</v>
      </c>
      <c r="C46" s="117">
        <v>0.35</v>
      </c>
      <c r="D46" s="106">
        <v>81158</v>
      </c>
      <c r="E46" s="141">
        <v>1100</v>
      </c>
      <c r="F46" s="113">
        <v>0</v>
      </c>
      <c r="G46" s="105">
        <f t="shared" si="5"/>
        <v>14410.439999999999</v>
      </c>
      <c r="H46" s="113">
        <f t="shared" si="6"/>
        <v>94468.44</v>
      </c>
      <c r="I46" s="139">
        <f t="shared" si="4"/>
        <v>80058</v>
      </c>
    </row>
    <row r="47" spans="1:9" ht="13.5" thickBot="1">
      <c r="A47" s="143" t="s">
        <v>10</v>
      </c>
      <c r="B47" s="142" t="s">
        <v>114</v>
      </c>
      <c r="C47" s="117">
        <v>0.28</v>
      </c>
      <c r="D47" s="106">
        <v>80673</v>
      </c>
      <c r="E47" s="141">
        <v>1100</v>
      </c>
      <c r="F47" s="113">
        <v>0</v>
      </c>
      <c r="G47" s="105">
        <f t="shared" si="5"/>
        <v>14323.14</v>
      </c>
      <c r="H47" s="113">
        <f t="shared" si="6"/>
        <v>93896.14</v>
      </c>
      <c r="I47" s="139">
        <f t="shared" si="4"/>
        <v>79573</v>
      </c>
    </row>
    <row r="48" spans="1:9" ht="13.5" thickBot="1">
      <c r="A48" s="143" t="s">
        <v>10</v>
      </c>
      <c r="B48" s="142" t="s">
        <v>112</v>
      </c>
      <c r="C48" s="117">
        <v>0.22</v>
      </c>
      <c r="D48" s="106">
        <v>80673</v>
      </c>
      <c r="E48" s="141">
        <v>1100</v>
      </c>
      <c r="F48" s="113">
        <v>0</v>
      </c>
      <c r="G48" s="105">
        <f t="shared" si="5"/>
        <v>14323.14</v>
      </c>
      <c r="H48" s="113">
        <f t="shared" si="6"/>
        <v>93896.14</v>
      </c>
      <c r="I48" s="139">
        <f t="shared" si="4"/>
        <v>79573</v>
      </c>
    </row>
    <row r="49" spans="1:9" ht="13.5" thickBot="1">
      <c r="A49" s="143" t="s">
        <v>33</v>
      </c>
      <c r="B49" s="142" t="s">
        <v>34</v>
      </c>
      <c r="C49" s="117">
        <v>0.43</v>
      </c>
      <c r="D49" s="106">
        <v>83933</v>
      </c>
      <c r="E49" s="141">
        <v>1100</v>
      </c>
      <c r="F49" s="113">
        <v>0</v>
      </c>
      <c r="G49" s="105">
        <f t="shared" si="5"/>
        <v>14909.939999999999</v>
      </c>
      <c r="H49" s="113">
        <f t="shared" si="6"/>
        <v>97742.94</v>
      </c>
      <c r="I49" s="139">
        <f t="shared" si="4"/>
        <v>82833</v>
      </c>
    </row>
    <row r="50" spans="1:9" ht="13.5" thickBot="1">
      <c r="A50" s="143" t="s">
        <v>33</v>
      </c>
      <c r="B50" s="142" t="s">
        <v>93</v>
      </c>
      <c r="C50" s="117">
        <v>0.22</v>
      </c>
      <c r="D50" s="106">
        <v>85183</v>
      </c>
      <c r="E50" s="141">
        <v>1100</v>
      </c>
      <c r="F50" s="113">
        <v>0</v>
      </c>
      <c r="G50" s="105">
        <f t="shared" si="5"/>
        <v>15134.939999999999</v>
      </c>
      <c r="H50" s="113">
        <f t="shared" si="6"/>
        <v>99217.94</v>
      </c>
      <c r="I50" s="139">
        <f t="shared" si="4"/>
        <v>84083</v>
      </c>
    </row>
    <row r="51" spans="1:9" ht="13.5" thickBot="1">
      <c r="A51" s="121" t="s">
        <v>33</v>
      </c>
      <c r="B51" s="116" t="s">
        <v>91</v>
      </c>
      <c r="C51" s="117"/>
      <c r="D51" s="106">
        <v>79653</v>
      </c>
      <c r="E51" s="141">
        <v>1100</v>
      </c>
      <c r="F51" s="113">
        <v>0</v>
      </c>
      <c r="G51" s="105">
        <f t="shared" si="5"/>
        <v>14139.539999999999</v>
      </c>
      <c r="H51" s="113">
        <f t="shared" si="6"/>
        <v>92692.54</v>
      </c>
      <c r="I51" s="139">
        <f t="shared" si="4"/>
        <v>78553</v>
      </c>
    </row>
    <row r="52" spans="1:9" ht="13.5" thickBot="1">
      <c r="A52" s="121" t="s">
        <v>33</v>
      </c>
      <c r="B52" s="116" t="s">
        <v>111</v>
      </c>
      <c r="C52" s="117"/>
      <c r="D52" s="106">
        <v>82523</v>
      </c>
      <c r="E52" s="141">
        <v>1100</v>
      </c>
      <c r="F52" s="113">
        <v>0</v>
      </c>
      <c r="G52" s="105">
        <f t="shared" si="5"/>
        <v>14656.14</v>
      </c>
      <c r="H52" s="113">
        <f t="shared" si="6"/>
        <v>96079.14</v>
      </c>
      <c r="I52" s="139">
        <f t="shared" si="4"/>
        <v>81423</v>
      </c>
    </row>
    <row r="53" spans="1:9" ht="13.5" thickBot="1">
      <c r="A53" s="143" t="s">
        <v>2</v>
      </c>
      <c r="B53" s="142" t="s">
        <v>3</v>
      </c>
      <c r="C53" s="117" t="s">
        <v>27</v>
      </c>
      <c r="D53" s="106">
        <v>73988</v>
      </c>
      <c r="E53" s="141">
        <v>0</v>
      </c>
      <c r="F53" s="113">
        <v>0</v>
      </c>
      <c r="G53" s="105">
        <f t="shared" si="5"/>
        <v>13317.84</v>
      </c>
      <c r="H53" s="113">
        <f t="shared" si="6"/>
        <v>87305.84</v>
      </c>
      <c r="I53" s="139">
        <f t="shared" si="4"/>
        <v>73988</v>
      </c>
    </row>
    <row r="54" spans="1:9" ht="13.5" thickBot="1">
      <c r="A54" s="143" t="s">
        <v>2</v>
      </c>
      <c r="B54" s="142" t="s">
        <v>4</v>
      </c>
      <c r="C54" s="117" t="s">
        <v>27</v>
      </c>
      <c r="D54" s="106">
        <v>67771</v>
      </c>
      <c r="E54" s="141">
        <v>0</v>
      </c>
      <c r="F54" s="113">
        <v>0</v>
      </c>
      <c r="G54" s="105">
        <f t="shared" si="5"/>
        <v>12198.779999999999</v>
      </c>
      <c r="H54" s="113">
        <f t="shared" si="6"/>
        <v>79969.78</v>
      </c>
      <c r="I54" s="139">
        <f t="shared" si="4"/>
        <v>67771</v>
      </c>
    </row>
    <row r="55" spans="1:9" ht="13.5" thickBot="1">
      <c r="A55" s="121" t="s">
        <v>2</v>
      </c>
      <c r="B55" s="116" t="s">
        <v>13</v>
      </c>
      <c r="C55" s="117" t="s">
        <v>27</v>
      </c>
      <c r="D55" s="106">
        <v>74698</v>
      </c>
      <c r="E55" s="141">
        <v>0</v>
      </c>
      <c r="F55" s="113">
        <v>0</v>
      </c>
      <c r="G55" s="105">
        <f t="shared" si="5"/>
        <v>13445.64</v>
      </c>
      <c r="H55" s="113">
        <f t="shared" si="6"/>
        <v>88143.64</v>
      </c>
      <c r="I55" s="139">
        <f t="shared" si="4"/>
        <v>74698</v>
      </c>
    </row>
    <row r="56" spans="1:9" ht="13.5" thickBot="1">
      <c r="A56" s="18" t="s">
        <v>2</v>
      </c>
      <c r="B56" s="19" t="s">
        <v>28</v>
      </c>
      <c r="C56" s="122" t="s">
        <v>27</v>
      </c>
      <c r="D56" s="108">
        <v>75543</v>
      </c>
      <c r="E56" s="144">
        <v>0</v>
      </c>
      <c r="F56" s="113">
        <v>0</v>
      </c>
      <c r="G56" s="105">
        <f t="shared" si="5"/>
        <v>13597.74</v>
      </c>
      <c r="H56" s="113">
        <f t="shared" si="6"/>
        <v>89140.74</v>
      </c>
      <c r="I56" s="139">
        <f t="shared" si="4"/>
        <v>75543</v>
      </c>
    </row>
    <row r="57" spans="2:8" ht="13.5" thickBot="1">
      <c r="B57" s="146"/>
      <c r="D57" s="147"/>
      <c r="E57" s="147"/>
      <c r="F57" s="147"/>
      <c r="G57" s="147"/>
      <c r="H57" s="147"/>
    </row>
    <row r="58" spans="1:9" ht="16.5" thickBot="1">
      <c r="A58" s="245" t="s">
        <v>25</v>
      </c>
      <c r="B58" s="246"/>
      <c r="C58" s="246"/>
      <c r="D58" s="246"/>
      <c r="E58" s="246"/>
      <c r="F58" s="246"/>
      <c r="G58" s="246"/>
      <c r="H58" s="246"/>
      <c r="I58" s="247"/>
    </row>
    <row r="59" spans="1:9" ht="13.5" thickBot="1">
      <c r="A59" s="278" t="s">
        <v>14</v>
      </c>
      <c r="B59" s="279"/>
      <c r="C59" s="149" t="s">
        <v>7</v>
      </c>
      <c r="D59" s="150" t="s">
        <v>0</v>
      </c>
      <c r="E59" s="150" t="s">
        <v>137</v>
      </c>
      <c r="F59" s="150"/>
      <c r="G59" s="149" t="s">
        <v>168</v>
      </c>
      <c r="H59" s="151" t="s">
        <v>1</v>
      </c>
      <c r="I59" s="78" t="s">
        <v>69</v>
      </c>
    </row>
    <row r="60" spans="1:9" ht="13.5" thickBot="1">
      <c r="A60" s="152" t="s">
        <v>30</v>
      </c>
      <c r="B60" s="152" t="s">
        <v>80</v>
      </c>
      <c r="C60" s="153">
        <v>0.92</v>
      </c>
      <c r="D60" s="154">
        <v>75933</v>
      </c>
      <c r="E60" s="139">
        <v>1100</v>
      </c>
      <c r="F60" s="113">
        <v>0</v>
      </c>
      <c r="G60" s="105">
        <f aca="true" t="shared" si="7" ref="G60:G69">(D60-E60-F60)*18%</f>
        <v>13469.939999999999</v>
      </c>
      <c r="H60" s="113">
        <f aca="true" t="shared" si="8" ref="H60:H69">D60-E60-F60+G60</f>
        <v>88302.94</v>
      </c>
      <c r="I60" s="139">
        <f aca="true" t="shared" si="9" ref="I60:I69">H60-G60</f>
        <v>74833</v>
      </c>
    </row>
    <row r="61" spans="1:9" ht="13.5" thickBot="1">
      <c r="A61" s="135" t="s">
        <v>173</v>
      </c>
      <c r="B61" s="135" t="s">
        <v>170</v>
      </c>
      <c r="C61" s="117">
        <v>1.1</v>
      </c>
      <c r="D61" s="154">
        <v>75933</v>
      </c>
      <c r="E61" s="141">
        <v>1100</v>
      </c>
      <c r="F61" s="113">
        <v>0</v>
      </c>
      <c r="G61" s="105">
        <f t="shared" si="7"/>
        <v>13469.939999999999</v>
      </c>
      <c r="H61" s="113">
        <f t="shared" si="8"/>
        <v>88302.94</v>
      </c>
      <c r="I61" s="139">
        <f>H61-G61</f>
        <v>74833</v>
      </c>
    </row>
    <row r="62" spans="1:9" ht="13.5" thickBot="1">
      <c r="A62" s="135" t="s">
        <v>30</v>
      </c>
      <c r="B62" s="135" t="s">
        <v>120</v>
      </c>
      <c r="C62" s="117">
        <v>2</v>
      </c>
      <c r="D62" s="154">
        <v>75933</v>
      </c>
      <c r="E62" s="141">
        <v>1100</v>
      </c>
      <c r="F62" s="113">
        <v>0</v>
      </c>
      <c r="G62" s="105">
        <f t="shared" si="7"/>
        <v>13469.939999999999</v>
      </c>
      <c r="H62" s="113">
        <f t="shared" si="8"/>
        <v>88302.94</v>
      </c>
      <c r="I62" s="139">
        <f t="shared" si="9"/>
        <v>74833</v>
      </c>
    </row>
    <row r="63" spans="1:9" ht="13.5" thickBot="1">
      <c r="A63" s="135" t="s">
        <v>30</v>
      </c>
      <c r="B63" s="135" t="s">
        <v>169</v>
      </c>
      <c r="C63" s="117">
        <v>3</v>
      </c>
      <c r="D63" s="96">
        <v>76583</v>
      </c>
      <c r="E63" s="141">
        <v>1100</v>
      </c>
      <c r="F63" s="113">
        <v>0</v>
      </c>
      <c r="G63" s="105">
        <f t="shared" si="7"/>
        <v>13586.939999999999</v>
      </c>
      <c r="H63" s="113">
        <f t="shared" si="8"/>
        <v>89069.94</v>
      </c>
      <c r="I63" s="139">
        <f t="shared" si="9"/>
        <v>75483</v>
      </c>
    </row>
    <row r="64" spans="1:9" ht="13.5" thickBot="1">
      <c r="A64" s="135" t="s">
        <v>74</v>
      </c>
      <c r="B64" s="135" t="s">
        <v>12</v>
      </c>
      <c r="C64" s="117">
        <v>4.2</v>
      </c>
      <c r="D64" s="96">
        <v>83755</v>
      </c>
      <c r="E64" s="141">
        <v>1100</v>
      </c>
      <c r="F64" s="113">
        <v>0</v>
      </c>
      <c r="G64" s="105">
        <f t="shared" si="7"/>
        <v>14877.9</v>
      </c>
      <c r="H64" s="113">
        <f t="shared" si="8"/>
        <v>97532.9</v>
      </c>
      <c r="I64" s="139">
        <f t="shared" si="9"/>
        <v>82655</v>
      </c>
    </row>
    <row r="65" spans="1:9" ht="13.5" thickBot="1">
      <c r="A65" s="135" t="s">
        <v>36</v>
      </c>
      <c r="B65" s="135" t="s">
        <v>35</v>
      </c>
      <c r="C65" s="117">
        <v>6.5</v>
      </c>
      <c r="D65" s="96">
        <v>83498</v>
      </c>
      <c r="E65" s="141">
        <v>1100</v>
      </c>
      <c r="F65" s="113">
        <v>0</v>
      </c>
      <c r="G65" s="105">
        <f t="shared" si="7"/>
        <v>14831.64</v>
      </c>
      <c r="H65" s="113">
        <f t="shared" si="8"/>
        <v>97229.64</v>
      </c>
      <c r="I65" s="139">
        <f t="shared" si="9"/>
        <v>82398</v>
      </c>
    </row>
    <row r="66" spans="1:9" ht="13.5" thickBot="1">
      <c r="A66" s="135" t="s">
        <v>73</v>
      </c>
      <c r="B66" s="135" t="s">
        <v>72</v>
      </c>
      <c r="C66" s="117">
        <v>50</v>
      </c>
      <c r="D66" s="96">
        <v>85618</v>
      </c>
      <c r="E66" s="141">
        <v>1100</v>
      </c>
      <c r="F66" s="113">
        <v>0</v>
      </c>
      <c r="G66" s="105">
        <f t="shared" si="7"/>
        <v>15213.24</v>
      </c>
      <c r="H66" s="113">
        <f t="shared" si="8"/>
        <v>99731.24</v>
      </c>
      <c r="I66" s="139">
        <f t="shared" si="9"/>
        <v>84518</v>
      </c>
    </row>
    <row r="67" spans="1:9" ht="13.5" thickBot="1">
      <c r="A67" s="135" t="s">
        <v>2</v>
      </c>
      <c r="B67" s="135" t="s">
        <v>29</v>
      </c>
      <c r="C67" s="117" t="s">
        <v>27</v>
      </c>
      <c r="D67" s="96">
        <v>74225</v>
      </c>
      <c r="E67" s="141">
        <v>0</v>
      </c>
      <c r="F67" s="113">
        <v>0</v>
      </c>
      <c r="G67" s="105">
        <f t="shared" si="7"/>
        <v>13360.5</v>
      </c>
      <c r="H67" s="113">
        <f t="shared" si="8"/>
        <v>87585.5</v>
      </c>
      <c r="I67" s="139">
        <f t="shared" si="9"/>
        <v>74225</v>
      </c>
    </row>
    <row r="68" spans="1:9" ht="13.5" thickBot="1">
      <c r="A68" s="135" t="s">
        <v>2</v>
      </c>
      <c r="B68" s="135" t="s">
        <v>31</v>
      </c>
      <c r="C68" s="117" t="s">
        <v>27</v>
      </c>
      <c r="D68" s="96">
        <v>74568</v>
      </c>
      <c r="E68" s="141">
        <v>0</v>
      </c>
      <c r="F68" s="113">
        <v>0</v>
      </c>
      <c r="G68" s="105">
        <f t="shared" si="7"/>
        <v>13422.24</v>
      </c>
      <c r="H68" s="113">
        <f t="shared" si="8"/>
        <v>87990.24</v>
      </c>
      <c r="I68" s="139">
        <f t="shared" si="9"/>
        <v>74568</v>
      </c>
    </row>
    <row r="69" spans="1:9" ht="12.75">
      <c r="A69" s="135" t="s">
        <v>2</v>
      </c>
      <c r="B69" s="135" t="s">
        <v>32</v>
      </c>
      <c r="C69" s="117" t="s">
        <v>27</v>
      </c>
      <c r="D69" s="96">
        <v>69053</v>
      </c>
      <c r="E69" s="141">
        <v>0</v>
      </c>
      <c r="F69" s="113">
        <v>0</v>
      </c>
      <c r="G69" s="105">
        <f t="shared" si="7"/>
        <v>12429.539999999999</v>
      </c>
      <c r="H69" s="113">
        <f t="shared" si="8"/>
        <v>81482.54</v>
      </c>
      <c r="I69" s="139">
        <f t="shared" si="9"/>
        <v>69053</v>
      </c>
    </row>
    <row r="70" spans="1:9" s="138" customFormat="1" ht="12.75">
      <c r="A70" s="200"/>
      <c r="B70" s="200"/>
      <c r="C70" s="200"/>
      <c r="D70" s="200"/>
      <c r="E70" s="200"/>
      <c r="F70" s="200"/>
      <c r="G70" s="200"/>
      <c r="H70" s="200"/>
      <c r="I70" s="200"/>
    </row>
    <row r="71" ht="12.75">
      <c r="I71" s="138"/>
    </row>
    <row r="72" spans="1:8" ht="12.75">
      <c r="A72" s="280"/>
      <c r="B72" s="280"/>
      <c r="C72" s="280"/>
      <c r="D72" s="280"/>
      <c r="E72" s="280"/>
      <c r="F72" s="280"/>
      <c r="G72" s="280"/>
      <c r="H72" s="280"/>
    </row>
    <row r="74" spans="1:8" ht="12.75">
      <c r="A74" s="308" t="s">
        <v>141</v>
      </c>
      <c r="B74" s="308"/>
      <c r="C74" s="308"/>
      <c r="D74" s="308"/>
      <c r="E74" s="308"/>
      <c r="F74" s="308"/>
      <c r="G74" s="308"/>
      <c r="H74" s="308"/>
    </row>
    <row r="75" spans="1:8" ht="13.5" thickBot="1">
      <c r="A75" s="175"/>
      <c r="B75" s="175"/>
      <c r="C75" s="175"/>
      <c r="D75" s="175"/>
      <c r="E75" s="175"/>
      <c r="F75" s="175"/>
      <c r="G75" s="175"/>
      <c r="H75" s="175"/>
    </row>
    <row r="76" spans="1:8" ht="13.5" thickBot="1">
      <c r="A76" s="202" t="s">
        <v>142</v>
      </c>
      <c r="B76" s="203">
        <v>150</v>
      </c>
      <c r="C76" s="204"/>
      <c r="D76" s="98"/>
      <c r="E76" s="98"/>
      <c r="F76" s="98"/>
      <c r="G76" s="98"/>
      <c r="H76" s="98"/>
    </row>
    <row r="77" spans="1:8" ht="13.5" thickBot="1">
      <c r="A77" s="205" t="s">
        <v>143</v>
      </c>
      <c r="B77" s="206">
        <v>50</v>
      </c>
      <c r="C77" s="207"/>
      <c r="D77" s="208"/>
      <c r="E77" s="208"/>
      <c r="F77" s="208"/>
      <c r="G77" s="208"/>
      <c r="H77" s="209"/>
    </row>
    <row r="78" spans="1:8" ht="13.5" thickBot="1">
      <c r="A78" s="205" t="s">
        <v>144</v>
      </c>
      <c r="B78" s="206">
        <v>500</v>
      </c>
      <c r="C78" s="207"/>
      <c r="D78" s="208"/>
      <c r="E78" s="208"/>
      <c r="F78" s="208"/>
      <c r="G78" s="208"/>
      <c r="H78" s="209"/>
    </row>
    <row r="79" spans="1:8" ht="13.5" thickBot="1">
      <c r="A79" s="205" t="s">
        <v>143</v>
      </c>
      <c r="B79" s="206">
        <v>50</v>
      </c>
      <c r="C79" s="175"/>
      <c r="D79" s="175"/>
      <c r="E79" s="175"/>
      <c r="F79" s="175"/>
      <c r="G79" s="175"/>
      <c r="H79" s="175"/>
    </row>
    <row r="80" spans="1:2" ht="13.5" thickBot="1">
      <c r="A80" s="205" t="s">
        <v>144</v>
      </c>
      <c r="B80" s="206">
        <v>500</v>
      </c>
    </row>
    <row r="81" spans="1:2" ht="13.5" thickBot="1">
      <c r="A81" s="205" t="s">
        <v>145</v>
      </c>
      <c r="B81" s="206">
        <v>900</v>
      </c>
    </row>
    <row r="82" spans="1:2" ht="13.5" thickBot="1">
      <c r="A82" s="205" t="s">
        <v>146</v>
      </c>
      <c r="B82" s="206">
        <v>1400</v>
      </c>
    </row>
    <row r="83" spans="1:2" ht="13.5" thickBot="1">
      <c r="A83" s="205" t="s">
        <v>147</v>
      </c>
      <c r="B83" s="206">
        <v>600</v>
      </c>
    </row>
    <row r="84" spans="1:2" ht="13.5" thickBot="1">
      <c r="A84" s="205" t="s">
        <v>147</v>
      </c>
      <c r="B84" s="206">
        <v>600</v>
      </c>
    </row>
    <row r="85" spans="1:2" ht="13.5" thickBot="1">
      <c r="A85" s="205" t="s">
        <v>148</v>
      </c>
      <c r="B85" s="206">
        <v>200</v>
      </c>
    </row>
    <row r="86" spans="1:2" ht="13.5" thickBot="1">
      <c r="A86" s="205" t="s">
        <v>149</v>
      </c>
      <c r="B86" s="206">
        <v>500</v>
      </c>
    </row>
    <row r="87" spans="1:2" ht="13.5" thickBot="1">
      <c r="A87" s="205" t="s">
        <v>150</v>
      </c>
      <c r="B87" s="206">
        <v>700</v>
      </c>
    </row>
    <row r="88" spans="1:2" ht="13.5" thickBot="1">
      <c r="A88" s="205" t="s">
        <v>151</v>
      </c>
      <c r="B88" s="206">
        <v>200</v>
      </c>
    </row>
    <row r="90" ht="12.75">
      <c r="A90" s="53" t="s">
        <v>152</v>
      </c>
    </row>
  </sheetData>
  <sheetProtection/>
  <mergeCells count="15">
    <mergeCell ref="A72:H72"/>
    <mergeCell ref="A74:H74"/>
    <mergeCell ref="A7:H7"/>
    <mergeCell ref="A11:B11"/>
    <mergeCell ref="A38:B38"/>
    <mergeCell ref="A59:B59"/>
    <mergeCell ref="A10:I10"/>
    <mergeCell ref="A37:I37"/>
    <mergeCell ref="A58:I58"/>
    <mergeCell ref="A3:H3"/>
    <mergeCell ref="A2:H2"/>
    <mergeCell ref="A4:H4"/>
    <mergeCell ref="A5:H5"/>
    <mergeCell ref="A6:H6"/>
    <mergeCell ref="A9:I9"/>
  </mergeCells>
  <printOptions/>
  <pageMargins left="0.708661417322835" right="0.708661417322835" top="0.248031496" bottom="0.248031496" header="0.31496062992126" footer="0.31496062992126"/>
  <pageSetup horizontalDpi="300" verticalDpi="300" orientation="portrait" paperSize="9" scale="65" r:id="rId2"/>
  <ignoredErrors>
    <ignoredError sqref="B39 B40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11.8515625" style="123" customWidth="1"/>
    <col min="2" max="2" width="20.28125" style="123" customWidth="1"/>
    <col min="3" max="3" width="8.7109375" style="123" customWidth="1"/>
    <col min="4" max="6" width="11.421875" style="123" customWidth="1"/>
    <col min="7" max="7" width="13.00390625" style="123" customWidth="1"/>
    <col min="8" max="8" width="12.421875" style="123" customWidth="1"/>
    <col min="9" max="9" width="13.140625" style="123" bestFit="1" customWidth="1"/>
    <col min="10" max="16384" width="9.140625" style="123" customWidth="1"/>
  </cols>
  <sheetData>
    <row r="1" spans="1:8" s="145" customFormat="1" ht="23.25">
      <c r="A1" s="241" t="s">
        <v>87</v>
      </c>
      <c r="B1" s="242"/>
      <c r="C1" s="242"/>
      <c r="D1" s="242"/>
      <c r="E1" s="242"/>
      <c r="F1" s="242"/>
      <c r="G1" s="242"/>
      <c r="H1" s="242"/>
    </row>
    <row r="2" spans="1:8" s="145" customFormat="1" ht="16.5">
      <c r="A2" s="173" t="s">
        <v>82</v>
      </c>
      <c r="B2" s="174"/>
      <c r="C2" s="174"/>
      <c r="D2" s="174"/>
      <c r="E2" s="174"/>
      <c r="F2" s="174"/>
      <c r="G2" s="174"/>
      <c r="H2" s="174"/>
    </row>
    <row r="3" spans="1:8" s="210" customFormat="1" ht="12.75">
      <c r="A3" s="315" t="s">
        <v>83</v>
      </c>
      <c r="B3" s="315"/>
      <c r="C3" s="315"/>
      <c r="D3" s="315"/>
      <c r="E3" s="315"/>
      <c r="F3" s="315"/>
      <c r="G3" s="315"/>
      <c r="H3" s="315"/>
    </row>
    <row r="4" spans="1:8" s="210" customFormat="1" ht="12.75">
      <c r="A4" s="315" t="s">
        <v>84</v>
      </c>
      <c r="B4" s="315"/>
      <c r="C4" s="315"/>
      <c r="D4" s="315"/>
      <c r="E4" s="315"/>
      <c r="F4" s="315"/>
      <c r="G4" s="315"/>
      <c r="H4" s="315"/>
    </row>
    <row r="5" spans="1:8" s="210" customFormat="1" ht="12.75">
      <c r="A5" s="315" t="s">
        <v>85</v>
      </c>
      <c r="B5" s="315"/>
      <c r="C5" s="315"/>
      <c r="D5" s="315"/>
      <c r="E5" s="315"/>
      <c r="F5" s="315"/>
      <c r="G5" s="315"/>
      <c r="H5" s="315"/>
    </row>
    <row r="6" spans="1:8" ht="15">
      <c r="A6" s="316" t="s">
        <v>86</v>
      </c>
      <c r="B6" s="316"/>
      <c r="C6" s="316"/>
      <c r="D6" s="316"/>
      <c r="E6" s="316"/>
      <c r="F6" s="316"/>
      <c r="G6" s="316"/>
      <c r="H6" s="316"/>
    </row>
    <row r="7" spans="1:8" ht="15.75" thickBot="1">
      <c r="A7" s="211"/>
      <c r="B7" s="211"/>
      <c r="C7" s="211"/>
      <c r="D7" s="211"/>
      <c r="E7" s="211"/>
      <c r="F7" s="211"/>
      <c r="G7" s="211"/>
      <c r="H7" s="211"/>
    </row>
    <row r="8" spans="1:9" ht="13.5" thickBot="1">
      <c r="A8" s="269" t="s">
        <v>186</v>
      </c>
      <c r="B8" s="270"/>
      <c r="C8" s="270"/>
      <c r="D8" s="270"/>
      <c r="E8" s="270"/>
      <c r="F8" s="270"/>
      <c r="G8" s="270"/>
      <c r="H8" s="270"/>
      <c r="I8" s="271"/>
    </row>
    <row r="9" spans="1:9" ht="13.5" thickBot="1">
      <c r="A9" s="269" t="s">
        <v>26</v>
      </c>
      <c r="B9" s="270"/>
      <c r="C9" s="270"/>
      <c r="D9" s="270"/>
      <c r="E9" s="270"/>
      <c r="F9" s="270"/>
      <c r="G9" s="270"/>
      <c r="H9" s="270"/>
      <c r="I9" s="271"/>
    </row>
    <row r="10" spans="1:9" ht="13.5" thickBot="1">
      <c r="A10" s="272" t="s">
        <v>14</v>
      </c>
      <c r="B10" s="273"/>
      <c r="C10" s="126" t="s">
        <v>7</v>
      </c>
      <c r="D10" s="128" t="s">
        <v>0</v>
      </c>
      <c r="E10" s="129" t="s">
        <v>15</v>
      </c>
      <c r="F10" s="130"/>
      <c r="G10" s="128" t="s">
        <v>167</v>
      </c>
      <c r="H10" s="131" t="s">
        <v>1</v>
      </c>
      <c r="I10" s="57" t="s">
        <v>69</v>
      </c>
    </row>
    <row r="11" spans="1:11" ht="13.5" thickBot="1">
      <c r="A11" s="110" t="s">
        <v>155</v>
      </c>
      <c r="B11" s="111" t="s">
        <v>102</v>
      </c>
      <c r="C11" s="112">
        <v>11</v>
      </c>
      <c r="D11" s="90">
        <v>92379</v>
      </c>
      <c r="E11" s="105">
        <v>1100</v>
      </c>
      <c r="F11" s="105"/>
      <c r="G11" s="105">
        <f>(D11-E11)*18%</f>
        <v>16430.22</v>
      </c>
      <c r="H11" s="105">
        <f>D11-E11+G11</f>
        <v>107709.22</v>
      </c>
      <c r="I11" s="114">
        <f>H11-G11</f>
        <v>91279</v>
      </c>
      <c r="K11" s="125"/>
    </row>
    <row r="12" spans="1:11" ht="13.5" thickBot="1">
      <c r="A12" s="121" t="s">
        <v>155</v>
      </c>
      <c r="B12" s="116" t="s">
        <v>98</v>
      </c>
      <c r="C12" s="117" t="s">
        <v>101</v>
      </c>
      <c r="D12" s="91">
        <v>91579</v>
      </c>
      <c r="E12" s="106">
        <v>1100</v>
      </c>
      <c r="F12" s="106"/>
      <c r="G12" s="106">
        <f aca="true" t="shared" si="0" ref="G12:G32">(D12-E12)*18%</f>
        <v>16286.22</v>
      </c>
      <c r="H12" s="106">
        <f aca="true" t="shared" si="1" ref="H12:H32">D12-E12+G12</f>
        <v>106765.22</v>
      </c>
      <c r="I12" s="114">
        <f aca="true" t="shared" si="2" ref="I12:I32">H12-G12</f>
        <v>90479</v>
      </c>
      <c r="K12" s="125"/>
    </row>
    <row r="13" spans="1:11" ht="13.5" thickBot="1">
      <c r="A13" s="121" t="s">
        <v>155</v>
      </c>
      <c r="B13" s="116" t="s">
        <v>20</v>
      </c>
      <c r="C13" s="117">
        <v>6</v>
      </c>
      <c r="D13" s="91">
        <v>92629</v>
      </c>
      <c r="E13" s="106">
        <v>1100</v>
      </c>
      <c r="F13" s="106"/>
      <c r="G13" s="106">
        <f t="shared" si="0"/>
        <v>16475.22</v>
      </c>
      <c r="H13" s="106">
        <f t="shared" si="1"/>
        <v>108004.22</v>
      </c>
      <c r="I13" s="114">
        <f t="shared" si="2"/>
        <v>91529</v>
      </c>
      <c r="K13" s="125"/>
    </row>
    <row r="14" spans="1:11" ht="13.5" thickBot="1">
      <c r="A14" s="121" t="s">
        <v>155</v>
      </c>
      <c r="B14" s="116" t="s">
        <v>21</v>
      </c>
      <c r="C14" s="117">
        <v>3</v>
      </c>
      <c r="D14" s="91">
        <v>92829</v>
      </c>
      <c r="E14" s="106">
        <v>1100</v>
      </c>
      <c r="F14" s="106"/>
      <c r="G14" s="106">
        <f t="shared" si="0"/>
        <v>16511.22</v>
      </c>
      <c r="H14" s="106">
        <f t="shared" si="1"/>
        <v>108240.22</v>
      </c>
      <c r="I14" s="114">
        <f t="shared" si="2"/>
        <v>91729</v>
      </c>
      <c r="K14" s="125"/>
    </row>
    <row r="15" spans="1:11" ht="13.5" thickBot="1">
      <c r="A15" s="121" t="s">
        <v>155</v>
      </c>
      <c r="B15" s="116" t="s">
        <v>164</v>
      </c>
      <c r="C15" s="117">
        <v>3.4</v>
      </c>
      <c r="D15" s="91">
        <v>95449</v>
      </c>
      <c r="E15" s="106">
        <v>1100</v>
      </c>
      <c r="F15" s="106"/>
      <c r="G15" s="106">
        <f t="shared" si="0"/>
        <v>16982.82</v>
      </c>
      <c r="H15" s="106">
        <f t="shared" si="1"/>
        <v>111331.82</v>
      </c>
      <c r="I15" s="114">
        <f t="shared" si="2"/>
        <v>94349</v>
      </c>
      <c r="K15" s="125"/>
    </row>
    <row r="16" spans="1:11" ht="13.5" thickBot="1">
      <c r="A16" s="121" t="s">
        <v>6</v>
      </c>
      <c r="B16" s="116" t="s">
        <v>17</v>
      </c>
      <c r="C16" s="117">
        <v>3</v>
      </c>
      <c r="D16" s="91">
        <v>93629</v>
      </c>
      <c r="E16" s="106">
        <v>1100</v>
      </c>
      <c r="F16" s="106"/>
      <c r="G16" s="106">
        <f t="shared" si="0"/>
        <v>16655.22</v>
      </c>
      <c r="H16" s="106">
        <f t="shared" si="1"/>
        <v>109184.22</v>
      </c>
      <c r="I16" s="114">
        <f t="shared" si="2"/>
        <v>92529</v>
      </c>
      <c r="K16" s="125"/>
    </row>
    <row r="17" spans="1:11" ht="13.5" thickBot="1">
      <c r="A17" s="121" t="s">
        <v>18</v>
      </c>
      <c r="B17" s="116" t="s">
        <v>19</v>
      </c>
      <c r="C17" s="117">
        <v>11</v>
      </c>
      <c r="D17" s="91">
        <v>93779</v>
      </c>
      <c r="E17" s="106">
        <v>1100</v>
      </c>
      <c r="F17" s="106"/>
      <c r="G17" s="106">
        <f t="shared" si="0"/>
        <v>16682.22</v>
      </c>
      <c r="H17" s="106">
        <f t="shared" si="1"/>
        <v>109361.22</v>
      </c>
      <c r="I17" s="114">
        <f t="shared" si="2"/>
        <v>92679</v>
      </c>
      <c r="K17" s="125"/>
    </row>
    <row r="18" spans="1:11" ht="13.5" thickBot="1">
      <c r="A18" s="121" t="s">
        <v>156</v>
      </c>
      <c r="B18" s="116" t="s">
        <v>79</v>
      </c>
      <c r="C18" s="117">
        <v>12</v>
      </c>
      <c r="D18" s="91">
        <v>100259</v>
      </c>
      <c r="E18" s="106">
        <v>1100</v>
      </c>
      <c r="F18" s="106"/>
      <c r="G18" s="106">
        <f t="shared" si="0"/>
        <v>17848.62</v>
      </c>
      <c r="H18" s="106">
        <f t="shared" si="1"/>
        <v>117007.62</v>
      </c>
      <c r="I18" s="114">
        <f t="shared" si="2"/>
        <v>99159</v>
      </c>
      <c r="K18" s="125"/>
    </row>
    <row r="19" spans="1:11" ht="13.5" thickBot="1">
      <c r="A19" s="121" t="s">
        <v>95</v>
      </c>
      <c r="B19" s="116" t="s">
        <v>96</v>
      </c>
      <c r="C19" s="117"/>
      <c r="D19" s="91">
        <v>99459</v>
      </c>
      <c r="E19" s="106">
        <v>1100</v>
      </c>
      <c r="F19" s="106"/>
      <c r="G19" s="106">
        <f t="shared" si="0"/>
        <v>17704.62</v>
      </c>
      <c r="H19" s="106">
        <f t="shared" si="1"/>
        <v>116063.62</v>
      </c>
      <c r="I19" s="114">
        <f t="shared" si="2"/>
        <v>98359</v>
      </c>
      <c r="K19" s="125"/>
    </row>
    <row r="20" spans="1:11" ht="13.5" thickBot="1">
      <c r="A20" s="121" t="s">
        <v>104</v>
      </c>
      <c r="B20" s="116" t="s">
        <v>105</v>
      </c>
      <c r="C20" s="117">
        <v>12</v>
      </c>
      <c r="D20" s="91">
        <v>95309</v>
      </c>
      <c r="E20" s="106">
        <v>1100</v>
      </c>
      <c r="F20" s="106"/>
      <c r="G20" s="106">
        <f t="shared" si="0"/>
        <v>16957.62</v>
      </c>
      <c r="H20" s="106">
        <f t="shared" si="1"/>
        <v>111166.62</v>
      </c>
      <c r="I20" s="114">
        <f t="shared" si="2"/>
        <v>94209</v>
      </c>
      <c r="K20" s="125"/>
    </row>
    <row r="21" spans="1:11" ht="13.5" thickBot="1">
      <c r="A21" s="121" t="s">
        <v>104</v>
      </c>
      <c r="B21" s="116" t="s">
        <v>153</v>
      </c>
      <c r="C21" s="117">
        <v>10</v>
      </c>
      <c r="D21" s="91">
        <v>97159</v>
      </c>
      <c r="E21" s="106">
        <v>1100</v>
      </c>
      <c r="F21" s="106"/>
      <c r="G21" s="106">
        <f t="shared" si="0"/>
        <v>17290.62</v>
      </c>
      <c r="H21" s="106">
        <f t="shared" si="1"/>
        <v>113349.62</v>
      </c>
      <c r="I21" s="114">
        <f t="shared" si="2"/>
        <v>96059</v>
      </c>
      <c r="K21" s="125"/>
    </row>
    <row r="22" spans="1:11" ht="13.5" thickBot="1">
      <c r="A22" s="121" t="s">
        <v>104</v>
      </c>
      <c r="B22" s="116" t="s">
        <v>94</v>
      </c>
      <c r="C22" s="117">
        <v>1.9</v>
      </c>
      <c r="D22" s="91">
        <v>101059</v>
      </c>
      <c r="E22" s="106">
        <v>1100</v>
      </c>
      <c r="F22" s="106"/>
      <c r="G22" s="106">
        <f t="shared" si="0"/>
        <v>17992.62</v>
      </c>
      <c r="H22" s="106">
        <f t="shared" si="1"/>
        <v>117951.62</v>
      </c>
      <c r="I22" s="114">
        <f t="shared" si="2"/>
        <v>99959</v>
      </c>
      <c r="K22" s="125"/>
    </row>
    <row r="23" spans="1:11" ht="13.5" thickBot="1">
      <c r="A23" s="121" t="s">
        <v>104</v>
      </c>
      <c r="B23" s="116" t="s">
        <v>81</v>
      </c>
      <c r="C23" s="117">
        <v>3</v>
      </c>
      <c r="D23" s="91">
        <v>95209</v>
      </c>
      <c r="E23" s="106">
        <v>1100</v>
      </c>
      <c r="F23" s="106"/>
      <c r="G23" s="106">
        <f t="shared" si="0"/>
        <v>16939.62</v>
      </c>
      <c r="H23" s="106">
        <f t="shared" si="1"/>
        <v>111048.62</v>
      </c>
      <c r="I23" s="114">
        <f t="shared" si="2"/>
        <v>94109</v>
      </c>
      <c r="K23" s="125"/>
    </row>
    <row r="24" spans="1:11" ht="13.5" thickBot="1">
      <c r="A24" s="121" t="s">
        <v>104</v>
      </c>
      <c r="B24" s="116" t="s">
        <v>90</v>
      </c>
      <c r="C24" s="117">
        <v>8</v>
      </c>
      <c r="D24" s="91">
        <v>98609</v>
      </c>
      <c r="E24" s="106">
        <v>1100</v>
      </c>
      <c r="F24" s="106"/>
      <c r="G24" s="106">
        <f t="shared" si="0"/>
        <v>17551.62</v>
      </c>
      <c r="H24" s="106">
        <f t="shared" si="1"/>
        <v>115060.62</v>
      </c>
      <c r="I24" s="114">
        <f t="shared" si="2"/>
        <v>97509</v>
      </c>
      <c r="K24" s="125"/>
    </row>
    <row r="25" spans="1:11" ht="13.5" thickBot="1">
      <c r="A25" s="121" t="s">
        <v>104</v>
      </c>
      <c r="B25" s="116" t="s">
        <v>103</v>
      </c>
      <c r="C25" s="117"/>
      <c r="D25" s="91">
        <v>97809</v>
      </c>
      <c r="E25" s="106">
        <v>1100</v>
      </c>
      <c r="F25" s="106"/>
      <c r="G25" s="106">
        <f t="shared" si="0"/>
        <v>17407.62</v>
      </c>
      <c r="H25" s="106">
        <f t="shared" si="1"/>
        <v>114116.62</v>
      </c>
      <c r="I25" s="114">
        <f t="shared" si="2"/>
        <v>96709</v>
      </c>
      <c r="K25" s="125"/>
    </row>
    <row r="26" spans="1:11" ht="13.5" thickBot="1">
      <c r="A26" s="121" t="s">
        <v>160</v>
      </c>
      <c r="B26" s="116" t="s">
        <v>161</v>
      </c>
      <c r="C26" s="117">
        <v>40</v>
      </c>
      <c r="D26" s="91">
        <v>96859</v>
      </c>
      <c r="E26" s="106">
        <v>1100</v>
      </c>
      <c r="F26" s="106"/>
      <c r="G26" s="106">
        <f t="shared" si="0"/>
        <v>17236.62</v>
      </c>
      <c r="H26" s="106">
        <f t="shared" si="1"/>
        <v>112995.62</v>
      </c>
      <c r="I26" s="114">
        <f t="shared" si="2"/>
        <v>95759</v>
      </c>
      <c r="K26" s="125"/>
    </row>
    <row r="27" spans="1:11" ht="13.5" thickBot="1">
      <c r="A27" s="121" t="s">
        <v>160</v>
      </c>
      <c r="B27" s="116" t="s">
        <v>159</v>
      </c>
      <c r="C27" s="117">
        <v>8</v>
      </c>
      <c r="D27" s="91">
        <v>95389</v>
      </c>
      <c r="E27" s="106">
        <v>1100</v>
      </c>
      <c r="F27" s="106"/>
      <c r="G27" s="106">
        <f t="shared" si="0"/>
        <v>16972.02</v>
      </c>
      <c r="H27" s="106">
        <f t="shared" si="1"/>
        <v>111261.02</v>
      </c>
      <c r="I27" s="114">
        <f t="shared" si="2"/>
        <v>94289</v>
      </c>
      <c r="K27" s="125"/>
    </row>
    <row r="28" spans="1:11" ht="13.5" thickBot="1">
      <c r="A28" s="121" t="s">
        <v>160</v>
      </c>
      <c r="B28" s="116" t="s">
        <v>162</v>
      </c>
      <c r="C28" s="117">
        <v>65</v>
      </c>
      <c r="D28" s="91">
        <v>96759</v>
      </c>
      <c r="E28" s="106">
        <v>1100</v>
      </c>
      <c r="F28" s="106"/>
      <c r="G28" s="106">
        <f t="shared" si="0"/>
        <v>17218.62</v>
      </c>
      <c r="H28" s="106">
        <f t="shared" si="1"/>
        <v>112877.62</v>
      </c>
      <c r="I28" s="114">
        <f t="shared" si="2"/>
        <v>95659</v>
      </c>
      <c r="K28" s="125"/>
    </row>
    <row r="29" spans="1:11" ht="13.5" thickBot="1">
      <c r="A29" s="121" t="s">
        <v>160</v>
      </c>
      <c r="B29" s="116" t="s">
        <v>163</v>
      </c>
      <c r="C29" s="117">
        <v>55</v>
      </c>
      <c r="D29" s="91">
        <v>96709</v>
      </c>
      <c r="E29" s="106">
        <v>1100</v>
      </c>
      <c r="F29" s="106"/>
      <c r="G29" s="106">
        <f t="shared" si="0"/>
        <v>17209.62</v>
      </c>
      <c r="H29" s="106">
        <f t="shared" si="1"/>
        <v>112818.62</v>
      </c>
      <c r="I29" s="114">
        <f t="shared" si="2"/>
        <v>95609</v>
      </c>
      <c r="K29" s="125"/>
    </row>
    <row r="30" spans="1:11" ht="13.5" thickBot="1">
      <c r="A30" s="121" t="s">
        <v>166</v>
      </c>
      <c r="B30" s="116" t="s">
        <v>165</v>
      </c>
      <c r="C30" s="117">
        <v>3</v>
      </c>
      <c r="D30" s="91">
        <v>96629</v>
      </c>
      <c r="E30" s="106">
        <v>1100</v>
      </c>
      <c r="F30" s="106"/>
      <c r="G30" s="106">
        <f t="shared" si="0"/>
        <v>17195.22</v>
      </c>
      <c r="H30" s="106">
        <f t="shared" si="1"/>
        <v>112724.22</v>
      </c>
      <c r="I30" s="114">
        <f t="shared" si="2"/>
        <v>95529</v>
      </c>
      <c r="K30" s="125"/>
    </row>
    <row r="31" spans="1:11" ht="13.5" thickBot="1">
      <c r="A31" s="213"/>
      <c r="B31" s="182" t="s">
        <v>171</v>
      </c>
      <c r="C31" s="183"/>
      <c r="D31" s="92">
        <v>96979</v>
      </c>
      <c r="E31" s="108">
        <v>1100</v>
      </c>
      <c r="F31" s="108"/>
      <c r="G31" s="108">
        <f>(D31-E31)*18%</f>
        <v>17258.22</v>
      </c>
      <c r="H31" s="108">
        <f>D31-E31+G31</f>
        <v>113137.22</v>
      </c>
      <c r="I31" s="114">
        <f>H31-G31</f>
        <v>95879</v>
      </c>
      <c r="K31" s="125"/>
    </row>
    <row r="32" spans="1:11" ht="13.5" thickBot="1">
      <c r="A32" s="214" t="s">
        <v>97</v>
      </c>
      <c r="B32" s="185" t="s">
        <v>99</v>
      </c>
      <c r="C32" s="122" t="s">
        <v>100</v>
      </c>
      <c r="D32" s="92">
        <v>96979</v>
      </c>
      <c r="E32" s="108">
        <v>1100</v>
      </c>
      <c r="F32" s="108"/>
      <c r="G32" s="108">
        <f t="shared" si="0"/>
        <v>17258.22</v>
      </c>
      <c r="H32" s="108">
        <f t="shared" si="1"/>
        <v>113137.22</v>
      </c>
      <c r="I32" s="114">
        <f t="shared" si="2"/>
        <v>95879</v>
      </c>
      <c r="K32" s="125"/>
    </row>
    <row r="33" spans="2:8" ht="13.5" thickBot="1">
      <c r="B33" s="124"/>
      <c r="D33" s="237"/>
      <c r="E33" s="125"/>
      <c r="F33" s="125"/>
      <c r="G33" s="125"/>
      <c r="H33" s="125"/>
    </row>
    <row r="34" spans="1:9" ht="13.5" thickBot="1">
      <c r="A34" s="269" t="s">
        <v>22</v>
      </c>
      <c r="B34" s="270"/>
      <c r="C34" s="270"/>
      <c r="D34" s="270"/>
      <c r="E34" s="270"/>
      <c r="F34" s="270"/>
      <c r="G34" s="270"/>
      <c r="H34" s="270"/>
      <c r="I34" s="271"/>
    </row>
    <row r="35" spans="1:9" ht="13.5" thickBot="1">
      <c r="A35" s="313" t="s">
        <v>14</v>
      </c>
      <c r="B35" s="314"/>
      <c r="C35" s="215" t="s">
        <v>7</v>
      </c>
      <c r="D35" s="128" t="s">
        <v>0</v>
      </c>
      <c r="E35" s="129" t="s">
        <v>15</v>
      </c>
      <c r="F35" s="130"/>
      <c r="G35" s="128" t="s">
        <v>167</v>
      </c>
      <c r="H35" s="131" t="s">
        <v>1</v>
      </c>
      <c r="I35" s="57" t="s">
        <v>69</v>
      </c>
    </row>
    <row r="36" spans="1:9" ht="13.5" thickBot="1">
      <c r="A36" s="110" t="s">
        <v>6</v>
      </c>
      <c r="B36" s="111" t="s">
        <v>23</v>
      </c>
      <c r="C36" s="112">
        <v>0.9</v>
      </c>
      <c r="D36" s="105">
        <v>81918</v>
      </c>
      <c r="E36" s="105">
        <v>1100</v>
      </c>
      <c r="F36" s="113">
        <v>0</v>
      </c>
      <c r="G36" s="105">
        <f>(D36-E36-F36)*18%</f>
        <v>14547.24</v>
      </c>
      <c r="H36" s="105">
        <f>D36-E36-F36+G36</f>
        <v>95365.24</v>
      </c>
      <c r="I36" s="114">
        <f aca="true" t="shared" si="3" ref="I36:I53">H36-G36</f>
        <v>80818</v>
      </c>
    </row>
    <row r="37" spans="1:9" ht="13.5" thickBot="1">
      <c r="A37" s="115" t="s">
        <v>107</v>
      </c>
      <c r="B37" s="116" t="s">
        <v>106</v>
      </c>
      <c r="C37" s="117">
        <v>1.2</v>
      </c>
      <c r="D37" s="106">
        <v>81088</v>
      </c>
      <c r="E37" s="106">
        <v>1100</v>
      </c>
      <c r="F37" s="113">
        <v>0</v>
      </c>
      <c r="G37" s="105">
        <f aca="true" t="shared" si="4" ref="G37:G53">(D37-E37-F37)*18%</f>
        <v>14397.84</v>
      </c>
      <c r="H37" s="105">
        <f aca="true" t="shared" si="5" ref="H37:H53">D37-E37-F37+G37</f>
        <v>94385.84</v>
      </c>
      <c r="I37" s="114">
        <f t="shared" si="3"/>
        <v>79988</v>
      </c>
    </row>
    <row r="38" spans="1:9" ht="13.5" thickBot="1">
      <c r="A38" s="118" t="s">
        <v>5</v>
      </c>
      <c r="B38" s="116" t="s">
        <v>172</v>
      </c>
      <c r="C38" s="117">
        <v>2.7</v>
      </c>
      <c r="D38" s="106">
        <v>76708</v>
      </c>
      <c r="E38" s="106">
        <v>1100</v>
      </c>
      <c r="F38" s="113">
        <v>0</v>
      </c>
      <c r="G38" s="105">
        <f>(D38-E38-F38)*18%</f>
        <v>13609.439999999999</v>
      </c>
      <c r="H38" s="105">
        <f>D38-E38-F38+G38</f>
        <v>89217.44</v>
      </c>
      <c r="I38" s="114">
        <f>H38-G38</f>
        <v>75608</v>
      </c>
    </row>
    <row r="39" spans="1:9" ht="13.5" thickBot="1">
      <c r="A39" s="115" t="s">
        <v>5</v>
      </c>
      <c r="B39" s="119" t="s">
        <v>11</v>
      </c>
      <c r="C39" s="117">
        <v>8</v>
      </c>
      <c r="D39" s="106">
        <v>77408</v>
      </c>
      <c r="E39" s="106">
        <v>1100</v>
      </c>
      <c r="F39" s="113">
        <v>0</v>
      </c>
      <c r="G39" s="105">
        <f t="shared" si="4"/>
        <v>13735.439999999999</v>
      </c>
      <c r="H39" s="105">
        <f t="shared" si="5"/>
        <v>90043.44</v>
      </c>
      <c r="I39" s="114">
        <f t="shared" si="3"/>
        <v>76308</v>
      </c>
    </row>
    <row r="40" spans="1:9" ht="13.5" thickBot="1">
      <c r="A40" s="120" t="s">
        <v>5</v>
      </c>
      <c r="B40" s="119" t="s">
        <v>108</v>
      </c>
      <c r="C40" s="117">
        <v>8</v>
      </c>
      <c r="D40" s="106">
        <v>78728</v>
      </c>
      <c r="E40" s="106">
        <v>1100</v>
      </c>
      <c r="F40" s="113">
        <v>0</v>
      </c>
      <c r="G40" s="105">
        <f t="shared" si="4"/>
        <v>13973.039999999999</v>
      </c>
      <c r="H40" s="105">
        <f t="shared" si="5"/>
        <v>91601.04</v>
      </c>
      <c r="I40" s="114">
        <f t="shared" si="3"/>
        <v>77628</v>
      </c>
    </row>
    <row r="41" spans="1:9" ht="13.5" thickBot="1">
      <c r="A41" s="120" t="s">
        <v>24</v>
      </c>
      <c r="B41" s="119" t="s">
        <v>89</v>
      </c>
      <c r="C41" s="117">
        <v>18</v>
      </c>
      <c r="D41" s="106">
        <v>78178</v>
      </c>
      <c r="E41" s="106">
        <v>1100</v>
      </c>
      <c r="F41" s="113">
        <v>0</v>
      </c>
      <c r="G41" s="105">
        <f t="shared" si="4"/>
        <v>13874.039999999999</v>
      </c>
      <c r="H41" s="105">
        <f t="shared" si="5"/>
        <v>90952.04</v>
      </c>
      <c r="I41" s="114">
        <f t="shared" si="3"/>
        <v>77078</v>
      </c>
    </row>
    <row r="42" spans="1:9" ht="13.5" thickBot="1">
      <c r="A42" s="120" t="s">
        <v>9</v>
      </c>
      <c r="B42" s="119" t="s">
        <v>8</v>
      </c>
      <c r="C42" s="117">
        <v>1.2</v>
      </c>
      <c r="D42" s="106">
        <v>78358</v>
      </c>
      <c r="E42" s="106">
        <v>1100</v>
      </c>
      <c r="F42" s="113">
        <v>0</v>
      </c>
      <c r="G42" s="105">
        <f t="shared" si="4"/>
        <v>13906.439999999999</v>
      </c>
      <c r="H42" s="105">
        <f t="shared" si="5"/>
        <v>91164.44</v>
      </c>
      <c r="I42" s="114">
        <f t="shared" si="3"/>
        <v>77258</v>
      </c>
    </row>
    <row r="43" spans="1:9" ht="13.5" thickBot="1">
      <c r="A43" s="120" t="s">
        <v>71</v>
      </c>
      <c r="B43" s="119" t="s">
        <v>70</v>
      </c>
      <c r="C43" s="117">
        <v>0.35</v>
      </c>
      <c r="D43" s="106">
        <v>80064</v>
      </c>
      <c r="E43" s="106">
        <v>1100</v>
      </c>
      <c r="F43" s="113">
        <v>0</v>
      </c>
      <c r="G43" s="105">
        <f t="shared" si="4"/>
        <v>14213.519999999999</v>
      </c>
      <c r="H43" s="105">
        <f t="shared" si="5"/>
        <v>93177.52</v>
      </c>
      <c r="I43" s="114">
        <f t="shared" si="3"/>
        <v>78964</v>
      </c>
    </row>
    <row r="44" spans="1:9" ht="13.5" thickBot="1">
      <c r="A44" s="120" t="s">
        <v>10</v>
      </c>
      <c r="B44" s="119" t="s">
        <v>114</v>
      </c>
      <c r="C44" s="117">
        <v>0.28</v>
      </c>
      <c r="D44" s="106">
        <v>80161</v>
      </c>
      <c r="E44" s="106">
        <v>1100</v>
      </c>
      <c r="F44" s="113">
        <v>0</v>
      </c>
      <c r="G44" s="105">
        <f t="shared" si="4"/>
        <v>14230.98</v>
      </c>
      <c r="H44" s="105">
        <f t="shared" si="5"/>
        <v>93291.98</v>
      </c>
      <c r="I44" s="114">
        <f t="shared" si="3"/>
        <v>79061</v>
      </c>
    </row>
    <row r="45" spans="1:9" ht="13.5" thickBot="1">
      <c r="A45" s="120" t="s">
        <v>10</v>
      </c>
      <c r="B45" s="119" t="s">
        <v>112</v>
      </c>
      <c r="C45" s="117">
        <v>0.22</v>
      </c>
      <c r="D45" s="106">
        <v>80161</v>
      </c>
      <c r="E45" s="106">
        <v>1100</v>
      </c>
      <c r="F45" s="113">
        <v>0</v>
      </c>
      <c r="G45" s="105">
        <f t="shared" si="4"/>
        <v>14230.98</v>
      </c>
      <c r="H45" s="105">
        <f t="shared" si="5"/>
        <v>93291.98</v>
      </c>
      <c r="I45" s="114">
        <f t="shared" si="3"/>
        <v>79061</v>
      </c>
    </row>
    <row r="46" spans="1:9" ht="13.5" thickBot="1">
      <c r="A46" s="120" t="s">
        <v>33</v>
      </c>
      <c r="B46" s="119" t="s">
        <v>34</v>
      </c>
      <c r="C46" s="117">
        <v>0.43</v>
      </c>
      <c r="D46" s="106">
        <v>83721</v>
      </c>
      <c r="E46" s="106">
        <v>1100</v>
      </c>
      <c r="F46" s="113">
        <v>0</v>
      </c>
      <c r="G46" s="105">
        <f t="shared" si="4"/>
        <v>14871.779999999999</v>
      </c>
      <c r="H46" s="105">
        <f t="shared" si="5"/>
        <v>97492.78</v>
      </c>
      <c r="I46" s="114">
        <f t="shared" si="3"/>
        <v>82621</v>
      </c>
    </row>
    <row r="47" spans="1:9" ht="13.5" thickBot="1">
      <c r="A47" s="120" t="s">
        <v>33</v>
      </c>
      <c r="B47" s="119" t="s">
        <v>93</v>
      </c>
      <c r="C47" s="117">
        <v>0.22</v>
      </c>
      <c r="D47" s="106">
        <v>84821</v>
      </c>
      <c r="E47" s="106">
        <v>1100</v>
      </c>
      <c r="F47" s="113">
        <v>0</v>
      </c>
      <c r="G47" s="105">
        <f t="shared" si="4"/>
        <v>15069.779999999999</v>
      </c>
      <c r="H47" s="105">
        <f t="shared" si="5"/>
        <v>98790.78</v>
      </c>
      <c r="I47" s="114">
        <f t="shared" si="3"/>
        <v>83721</v>
      </c>
    </row>
    <row r="48" spans="1:9" ht="13.5" thickBot="1">
      <c r="A48" s="121" t="s">
        <v>33</v>
      </c>
      <c r="B48" s="116" t="s">
        <v>91</v>
      </c>
      <c r="C48" s="117"/>
      <c r="D48" s="106">
        <v>81041</v>
      </c>
      <c r="E48" s="106">
        <v>1100</v>
      </c>
      <c r="F48" s="113">
        <v>0</v>
      </c>
      <c r="G48" s="105">
        <f t="shared" si="4"/>
        <v>14389.38</v>
      </c>
      <c r="H48" s="105">
        <f t="shared" si="5"/>
        <v>94330.38</v>
      </c>
      <c r="I48" s="114">
        <f t="shared" si="3"/>
        <v>79941</v>
      </c>
    </row>
    <row r="49" spans="1:9" ht="13.5" thickBot="1">
      <c r="A49" s="121" t="s">
        <v>33</v>
      </c>
      <c r="B49" s="116" t="s">
        <v>111</v>
      </c>
      <c r="C49" s="117"/>
      <c r="D49" s="106">
        <v>81561</v>
      </c>
      <c r="E49" s="106">
        <v>1100</v>
      </c>
      <c r="F49" s="113">
        <v>0</v>
      </c>
      <c r="G49" s="105">
        <f t="shared" si="4"/>
        <v>14482.98</v>
      </c>
      <c r="H49" s="105">
        <f t="shared" si="5"/>
        <v>94943.98</v>
      </c>
      <c r="I49" s="114">
        <f t="shared" si="3"/>
        <v>80461</v>
      </c>
    </row>
    <row r="50" spans="1:9" ht="13.5" thickBot="1">
      <c r="A50" s="120" t="s">
        <v>2</v>
      </c>
      <c r="B50" s="119" t="s">
        <v>3</v>
      </c>
      <c r="C50" s="117" t="s">
        <v>27</v>
      </c>
      <c r="D50" s="106">
        <v>73888</v>
      </c>
      <c r="E50" s="106">
        <v>0</v>
      </c>
      <c r="F50" s="113">
        <v>0</v>
      </c>
      <c r="G50" s="105">
        <f t="shared" si="4"/>
        <v>13299.84</v>
      </c>
      <c r="H50" s="105">
        <f t="shared" si="5"/>
        <v>87187.84</v>
      </c>
      <c r="I50" s="114">
        <f t="shared" si="3"/>
        <v>73888</v>
      </c>
    </row>
    <row r="51" spans="1:9" ht="13.5" thickBot="1">
      <c r="A51" s="120" t="s">
        <v>2</v>
      </c>
      <c r="B51" s="119" t="s">
        <v>4</v>
      </c>
      <c r="C51" s="117" t="s">
        <v>27</v>
      </c>
      <c r="D51" s="106">
        <v>66924</v>
      </c>
      <c r="E51" s="106">
        <v>0</v>
      </c>
      <c r="F51" s="113">
        <v>0</v>
      </c>
      <c r="G51" s="105">
        <f t="shared" si="4"/>
        <v>12046.32</v>
      </c>
      <c r="H51" s="105">
        <f t="shared" si="5"/>
        <v>78970.32</v>
      </c>
      <c r="I51" s="114">
        <f t="shared" si="3"/>
        <v>66924</v>
      </c>
    </row>
    <row r="52" spans="1:9" ht="13.5" thickBot="1">
      <c r="A52" s="121" t="s">
        <v>2</v>
      </c>
      <c r="B52" s="116" t="s">
        <v>13</v>
      </c>
      <c r="C52" s="117" t="s">
        <v>27</v>
      </c>
      <c r="D52" s="106">
        <v>73898</v>
      </c>
      <c r="E52" s="106">
        <v>0</v>
      </c>
      <c r="F52" s="113">
        <v>0</v>
      </c>
      <c r="G52" s="105">
        <f t="shared" si="4"/>
        <v>13301.64</v>
      </c>
      <c r="H52" s="105">
        <f t="shared" si="5"/>
        <v>87199.64</v>
      </c>
      <c r="I52" s="114">
        <f t="shared" si="3"/>
        <v>73898</v>
      </c>
    </row>
    <row r="53" spans="1:9" ht="13.5" thickBot="1">
      <c r="A53" s="64" t="s">
        <v>2</v>
      </c>
      <c r="B53" s="65" t="s">
        <v>28</v>
      </c>
      <c r="C53" s="122" t="s">
        <v>27</v>
      </c>
      <c r="D53" s="108">
        <v>75031</v>
      </c>
      <c r="E53" s="108">
        <v>0</v>
      </c>
      <c r="F53" s="113">
        <v>0</v>
      </c>
      <c r="G53" s="105">
        <f t="shared" si="4"/>
        <v>13505.58</v>
      </c>
      <c r="H53" s="105">
        <f t="shared" si="5"/>
        <v>88536.58</v>
      </c>
      <c r="I53" s="114">
        <f t="shared" si="3"/>
        <v>75031</v>
      </c>
    </row>
    <row r="54" spans="2:8" ht="15" customHeight="1" thickBot="1">
      <c r="B54" s="124"/>
      <c r="D54" s="125"/>
      <c r="E54" s="125"/>
      <c r="F54" s="125"/>
      <c r="G54" s="125"/>
      <c r="H54" s="125"/>
    </row>
    <row r="55" spans="1:9" ht="13.5" thickBot="1">
      <c r="A55" s="269" t="s">
        <v>25</v>
      </c>
      <c r="B55" s="270"/>
      <c r="C55" s="270"/>
      <c r="D55" s="270"/>
      <c r="E55" s="270"/>
      <c r="F55" s="270"/>
      <c r="G55" s="270"/>
      <c r="H55" s="270"/>
      <c r="I55" s="271"/>
    </row>
    <row r="56" spans="1:9" ht="13.5" thickBot="1">
      <c r="A56" s="272" t="s">
        <v>14</v>
      </c>
      <c r="B56" s="273"/>
      <c r="C56" s="127" t="s">
        <v>7</v>
      </c>
      <c r="D56" s="128" t="s">
        <v>0</v>
      </c>
      <c r="E56" s="129" t="s">
        <v>15</v>
      </c>
      <c r="F56" s="130"/>
      <c r="G56" s="128" t="s">
        <v>167</v>
      </c>
      <c r="H56" s="131" t="s">
        <v>1</v>
      </c>
      <c r="I56" s="57" t="s">
        <v>69</v>
      </c>
    </row>
    <row r="57" spans="1:11" ht="13.5" thickBot="1">
      <c r="A57" s="132" t="s">
        <v>30</v>
      </c>
      <c r="B57" s="133" t="s">
        <v>80</v>
      </c>
      <c r="C57" s="112">
        <v>0.92</v>
      </c>
      <c r="D57" s="95">
        <v>75271</v>
      </c>
      <c r="E57" s="105">
        <v>1100</v>
      </c>
      <c r="F57" s="113">
        <v>0</v>
      </c>
      <c r="G57" s="105">
        <f aca="true" t="shared" si="6" ref="G57:G66">(D57-E57-F57)*18%</f>
        <v>13350.779999999999</v>
      </c>
      <c r="H57" s="105">
        <f aca="true" t="shared" si="7" ref="H57:H66">D57-E57-F57+G57</f>
        <v>87521.78</v>
      </c>
      <c r="I57" s="114">
        <f aca="true" t="shared" si="8" ref="I57:I66">H57-G57</f>
        <v>74171</v>
      </c>
      <c r="K57" s="216"/>
    </row>
    <row r="58" spans="1:9" ht="13.5" thickBot="1">
      <c r="A58" s="134" t="s">
        <v>173</v>
      </c>
      <c r="B58" s="135" t="s">
        <v>170</v>
      </c>
      <c r="C58" s="117">
        <v>1.1</v>
      </c>
      <c r="D58" s="96">
        <v>75271</v>
      </c>
      <c r="E58" s="106">
        <v>1100</v>
      </c>
      <c r="F58" s="113">
        <v>0</v>
      </c>
      <c r="G58" s="105">
        <f t="shared" si="6"/>
        <v>13350.779999999999</v>
      </c>
      <c r="H58" s="105">
        <f t="shared" si="7"/>
        <v>87521.78</v>
      </c>
      <c r="I58" s="114">
        <f>H58-G58</f>
        <v>74171</v>
      </c>
    </row>
    <row r="59" spans="1:9" ht="13.5" thickBot="1">
      <c r="A59" s="134" t="s">
        <v>30</v>
      </c>
      <c r="B59" s="135" t="s">
        <v>120</v>
      </c>
      <c r="C59" s="117">
        <v>2</v>
      </c>
      <c r="D59" s="96">
        <v>75271</v>
      </c>
      <c r="E59" s="106">
        <v>1100</v>
      </c>
      <c r="F59" s="113">
        <v>0</v>
      </c>
      <c r="G59" s="105">
        <f t="shared" si="6"/>
        <v>13350.779999999999</v>
      </c>
      <c r="H59" s="105">
        <f t="shared" si="7"/>
        <v>87521.78</v>
      </c>
      <c r="I59" s="114">
        <f t="shared" si="8"/>
        <v>74171</v>
      </c>
    </row>
    <row r="60" spans="1:9" ht="13.5" thickBot="1">
      <c r="A60" s="134" t="s">
        <v>30</v>
      </c>
      <c r="B60" s="135" t="s">
        <v>169</v>
      </c>
      <c r="C60" s="117">
        <v>3</v>
      </c>
      <c r="D60" s="96">
        <v>76471</v>
      </c>
      <c r="E60" s="106">
        <v>1100</v>
      </c>
      <c r="F60" s="113">
        <v>0</v>
      </c>
      <c r="G60" s="105">
        <f t="shared" si="6"/>
        <v>13566.779999999999</v>
      </c>
      <c r="H60" s="105">
        <f t="shared" si="7"/>
        <v>88937.78</v>
      </c>
      <c r="I60" s="114">
        <f t="shared" si="8"/>
        <v>75371</v>
      </c>
    </row>
    <row r="61" spans="1:9" ht="13.5" thickBot="1">
      <c r="A61" s="134" t="s">
        <v>74</v>
      </c>
      <c r="B61" s="135" t="s">
        <v>12</v>
      </c>
      <c r="C61" s="117">
        <v>4.2</v>
      </c>
      <c r="D61" s="96">
        <v>83858</v>
      </c>
      <c r="E61" s="106">
        <v>1100</v>
      </c>
      <c r="F61" s="113">
        <v>0</v>
      </c>
      <c r="G61" s="105">
        <f t="shared" si="6"/>
        <v>14896.439999999999</v>
      </c>
      <c r="H61" s="105">
        <f t="shared" si="7"/>
        <v>97654.44</v>
      </c>
      <c r="I61" s="114">
        <f t="shared" si="8"/>
        <v>82758</v>
      </c>
    </row>
    <row r="62" spans="1:9" ht="13.5" thickBot="1">
      <c r="A62" s="134" t="s">
        <v>36</v>
      </c>
      <c r="B62" s="135" t="s">
        <v>35</v>
      </c>
      <c r="C62" s="117">
        <v>6.5</v>
      </c>
      <c r="D62" s="96">
        <v>83048</v>
      </c>
      <c r="E62" s="106">
        <v>1100</v>
      </c>
      <c r="F62" s="113">
        <v>0</v>
      </c>
      <c r="G62" s="105">
        <f t="shared" si="6"/>
        <v>14750.64</v>
      </c>
      <c r="H62" s="105">
        <f t="shared" si="7"/>
        <v>96698.64</v>
      </c>
      <c r="I62" s="114">
        <f t="shared" si="8"/>
        <v>81948</v>
      </c>
    </row>
    <row r="63" spans="1:9" ht="13.5" thickBot="1">
      <c r="A63" s="134" t="s">
        <v>73</v>
      </c>
      <c r="B63" s="135" t="s">
        <v>72</v>
      </c>
      <c r="C63" s="117">
        <v>50</v>
      </c>
      <c r="D63" s="96">
        <v>84718</v>
      </c>
      <c r="E63" s="106">
        <v>1100</v>
      </c>
      <c r="F63" s="113">
        <v>0</v>
      </c>
      <c r="G63" s="105">
        <f t="shared" si="6"/>
        <v>15051.24</v>
      </c>
      <c r="H63" s="105">
        <f t="shared" si="7"/>
        <v>98669.24</v>
      </c>
      <c r="I63" s="114">
        <f t="shared" si="8"/>
        <v>83618</v>
      </c>
    </row>
    <row r="64" spans="1:9" ht="13.5" thickBot="1">
      <c r="A64" s="134" t="s">
        <v>2</v>
      </c>
      <c r="B64" s="135" t="s">
        <v>29</v>
      </c>
      <c r="C64" s="117" t="s">
        <v>27</v>
      </c>
      <c r="D64" s="96">
        <v>74328</v>
      </c>
      <c r="E64" s="106">
        <v>0</v>
      </c>
      <c r="F64" s="113">
        <v>0</v>
      </c>
      <c r="G64" s="105">
        <f t="shared" si="6"/>
        <v>13379.039999999999</v>
      </c>
      <c r="H64" s="105">
        <f t="shared" si="7"/>
        <v>87707.04</v>
      </c>
      <c r="I64" s="114">
        <f t="shared" si="8"/>
        <v>74328</v>
      </c>
    </row>
    <row r="65" spans="1:9" ht="13.5" thickBot="1">
      <c r="A65" s="134" t="s">
        <v>2</v>
      </c>
      <c r="B65" s="135" t="s">
        <v>31</v>
      </c>
      <c r="C65" s="117" t="s">
        <v>27</v>
      </c>
      <c r="D65" s="96">
        <v>74118</v>
      </c>
      <c r="E65" s="106">
        <v>0</v>
      </c>
      <c r="F65" s="113">
        <v>0</v>
      </c>
      <c r="G65" s="105">
        <f t="shared" si="6"/>
        <v>13341.24</v>
      </c>
      <c r="H65" s="105">
        <f t="shared" si="7"/>
        <v>87459.24</v>
      </c>
      <c r="I65" s="114">
        <f t="shared" si="8"/>
        <v>74118</v>
      </c>
    </row>
    <row r="66" spans="1:9" ht="12.75">
      <c r="A66" s="134" t="s">
        <v>2</v>
      </c>
      <c r="B66" s="135" t="s">
        <v>32</v>
      </c>
      <c r="C66" s="117" t="s">
        <v>27</v>
      </c>
      <c r="D66" s="96">
        <v>68391</v>
      </c>
      <c r="E66" s="106">
        <v>0</v>
      </c>
      <c r="F66" s="113">
        <v>0</v>
      </c>
      <c r="G66" s="105">
        <f t="shared" si="6"/>
        <v>12310.38</v>
      </c>
      <c r="H66" s="105">
        <f t="shared" si="7"/>
        <v>80701.38</v>
      </c>
      <c r="I66" s="114">
        <f t="shared" si="8"/>
        <v>68391</v>
      </c>
    </row>
    <row r="67" spans="1:9" ht="13.5" thickBot="1">
      <c r="A67" s="64"/>
      <c r="B67" s="136"/>
      <c r="C67" s="136"/>
      <c r="D67" s="136"/>
      <c r="E67" s="136"/>
      <c r="F67" s="136"/>
      <c r="G67" s="136"/>
      <c r="H67" s="136"/>
      <c r="I67" s="137"/>
    </row>
    <row r="68" spans="1:9" s="138" customFormat="1" ht="16.5">
      <c r="A68" s="27" t="s">
        <v>75</v>
      </c>
      <c r="B68" s="123"/>
      <c r="C68" s="123"/>
      <c r="D68" s="123"/>
      <c r="E68" s="123"/>
      <c r="F68" s="123"/>
      <c r="G68" s="123"/>
      <c r="H68" s="123"/>
      <c r="I68" s="123"/>
    </row>
    <row r="69" ht="12.75">
      <c r="I69" s="138"/>
    </row>
    <row r="70" spans="1:8" ht="12.75">
      <c r="A70" s="138"/>
      <c r="B70" s="53"/>
      <c r="C70" s="53"/>
      <c r="D70" s="53"/>
      <c r="E70" s="53"/>
      <c r="F70" s="53"/>
      <c r="G70" s="53"/>
      <c r="H70" s="53"/>
    </row>
    <row r="71" spans="1:8" ht="12.75">
      <c r="A71" s="217"/>
      <c r="B71" s="217"/>
      <c r="C71" s="217"/>
      <c r="D71" s="217"/>
      <c r="E71" s="217"/>
      <c r="F71" s="217"/>
      <c r="G71" s="217"/>
      <c r="H71" s="217"/>
    </row>
    <row r="72" spans="1:8" ht="12.75">
      <c r="A72" s="280"/>
      <c r="B72" s="280"/>
      <c r="C72" s="98"/>
      <c r="D72" s="98"/>
      <c r="E72" s="98"/>
      <c r="F72" s="98"/>
      <c r="G72" s="98"/>
      <c r="H72" s="98"/>
    </row>
    <row r="73" spans="1:8" ht="12.75">
      <c r="A73" s="218"/>
      <c r="B73" s="219"/>
      <c r="C73" s="207"/>
      <c r="D73" s="208"/>
      <c r="E73" s="208"/>
      <c r="F73" s="208"/>
      <c r="G73" s="212"/>
      <c r="H73" s="212"/>
    </row>
    <row r="74" spans="1:8" ht="12.75">
      <c r="A74" s="218"/>
      <c r="B74" s="219"/>
      <c r="C74" s="207"/>
      <c r="D74" s="208"/>
      <c r="E74" s="208"/>
      <c r="F74" s="208"/>
      <c r="G74" s="212"/>
      <c r="H74" s="212"/>
    </row>
    <row r="75" spans="1:8" ht="12.75">
      <c r="A75" s="217"/>
      <c r="B75" s="217"/>
      <c r="C75" s="217"/>
      <c r="D75" s="217"/>
      <c r="E75" s="217"/>
      <c r="F75" s="217"/>
      <c r="G75" s="217"/>
      <c r="H75" s="217"/>
    </row>
  </sheetData>
  <sheetProtection/>
  <mergeCells count="13">
    <mergeCell ref="A72:B72"/>
    <mergeCell ref="A3:H3"/>
    <mergeCell ref="A4:H4"/>
    <mergeCell ref="A5:H5"/>
    <mergeCell ref="A6:H6"/>
    <mergeCell ref="A10:B10"/>
    <mergeCell ref="A56:B56"/>
    <mergeCell ref="A1:H1"/>
    <mergeCell ref="A35:B35"/>
    <mergeCell ref="A55:I55"/>
    <mergeCell ref="A34:I34"/>
    <mergeCell ref="A8:I8"/>
    <mergeCell ref="A9:I9"/>
  </mergeCells>
  <printOptions/>
  <pageMargins left="0.708661417322835" right="0.708661417322835" top="0.25" bottom="0.248031496" header="0.19" footer="0.17"/>
  <pageSetup horizontalDpi="600" verticalDpi="600" orientation="portrait" paperSize="9" scale="78" r:id="rId2"/>
  <ignoredErrors>
    <ignoredError sqref="B36 B37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2"/>
  <sheetViews>
    <sheetView zoomScale="125" zoomScaleNormal="125" zoomScalePageLayoutView="0" workbookViewId="0" topLeftCell="A1">
      <selection activeCell="A7" sqref="A7"/>
    </sheetView>
  </sheetViews>
  <sheetFormatPr defaultColWidth="9.140625" defaultRowHeight="12.75"/>
  <cols>
    <col min="1" max="1" width="121.421875" style="0" customWidth="1"/>
    <col min="2" max="3" width="9.140625" style="0" hidden="1" customWidth="1"/>
  </cols>
  <sheetData>
    <row r="1" spans="1:3" ht="13.5" thickBot="1">
      <c r="A1" s="317" t="s">
        <v>187</v>
      </c>
      <c r="B1" s="318"/>
      <c r="C1" s="319"/>
    </row>
    <row r="2" spans="1:3" ht="12.75">
      <c r="A2" s="70" t="s">
        <v>37</v>
      </c>
      <c r="B2" s="71"/>
      <c r="C2" s="71"/>
    </row>
    <row r="3" spans="1:3" ht="12.75">
      <c r="A3" s="35" t="s">
        <v>38</v>
      </c>
      <c r="B3" s="35"/>
      <c r="C3" s="35"/>
    </row>
    <row r="4" spans="1:3" ht="12.75">
      <c r="A4" s="35" t="s">
        <v>39</v>
      </c>
      <c r="B4" s="35"/>
      <c r="C4" s="35"/>
    </row>
    <row r="5" spans="1:3" ht="12.75">
      <c r="A5" s="35" t="s">
        <v>40</v>
      </c>
      <c r="B5" s="35"/>
      <c r="C5" s="35"/>
    </row>
    <row r="6" spans="1:3" ht="12.75">
      <c r="A6" s="36" t="s">
        <v>41</v>
      </c>
      <c r="B6" s="35"/>
      <c r="C6" s="35"/>
    </row>
    <row r="7" spans="1:3" ht="12.75">
      <c r="A7" s="35" t="s">
        <v>42</v>
      </c>
      <c r="B7" s="35"/>
      <c r="C7" s="35"/>
    </row>
    <row r="8" spans="1:3" ht="12.75">
      <c r="A8" s="35" t="s">
        <v>154</v>
      </c>
      <c r="B8" s="35"/>
      <c r="C8" s="35"/>
    </row>
    <row r="9" spans="1:3" ht="12.75">
      <c r="A9" s="34" t="s">
        <v>43</v>
      </c>
      <c r="B9" s="35"/>
      <c r="C9" s="35"/>
    </row>
    <row r="10" spans="1:3" ht="12.75">
      <c r="A10" s="35" t="s">
        <v>157</v>
      </c>
      <c r="B10" s="35"/>
      <c r="C10" s="35"/>
    </row>
    <row r="11" spans="1:3" ht="12.75">
      <c r="A11" s="35" t="s">
        <v>44</v>
      </c>
      <c r="B11" s="35"/>
      <c r="C11" s="35"/>
    </row>
    <row r="12" spans="1:3" ht="12.75">
      <c r="A12" s="35" t="s">
        <v>45</v>
      </c>
      <c r="B12" s="35"/>
      <c r="C12" s="35"/>
    </row>
    <row r="13" spans="1:3" ht="12.75">
      <c r="A13" s="35" t="s">
        <v>46</v>
      </c>
      <c r="B13" s="35"/>
      <c r="C13" s="35"/>
    </row>
    <row r="14" spans="1:3" ht="12.75">
      <c r="A14" s="35" t="s">
        <v>47</v>
      </c>
      <c r="B14" s="35"/>
      <c r="C14" s="35"/>
    </row>
    <row r="15" spans="1:3" ht="12.75">
      <c r="A15" s="35" t="s">
        <v>158</v>
      </c>
      <c r="B15" s="35"/>
      <c r="C15" s="35"/>
    </row>
    <row r="16" spans="1:3" ht="12.75">
      <c r="A16" s="36" t="s">
        <v>48</v>
      </c>
      <c r="B16" s="35"/>
      <c r="C16" s="35"/>
    </row>
    <row r="17" spans="1:3" ht="12.75">
      <c r="A17" s="35" t="s">
        <v>115</v>
      </c>
      <c r="B17" s="35"/>
      <c r="C17" s="35"/>
    </row>
    <row r="18" spans="1:3" ht="12.75">
      <c r="A18" s="35"/>
      <c r="B18" s="35"/>
      <c r="C18" s="35"/>
    </row>
    <row r="19" spans="1:3" ht="12.75">
      <c r="A19" s="34" t="s">
        <v>49</v>
      </c>
      <c r="B19" s="35"/>
      <c r="C19" s="35"/>
    </row>
    <row r="20" spans="1:3" ht="12.75">
      <c r="A20" s="35" t="s">
        <v>50</v>
      </c>
      <c r="B20" s="35"/>
      <c r="C20" s="35"/>
    </row>
    <row r="21" spans="1:3" ht="12.75">
      <c r="A21" s="36" t="s">
        <v>51</v>
      </c>
      <c r="B21" s="35"/>
      <c r="C21" s="35"/>
    </row>
    <row r="22" spans="1:3" ht="12.75">
      <c r="A22" s="35" t="s">
        <v>52</v>
      </c>
      <c r="B22" s="35"/>
      <c r="C22" s="35"/>
    </row>
    <row r="23" spans="1:3" ht="12.75">
      <c r="A23" s="35" t="s">
        <v>177</v>
      </c>
      <c r="B23" s="35"/>
      <c r="C23" s="35"/>
    </row>
    <row r="24" spans="1:3" ht="12.75">
      <c r="A24" s="35" t="s">
        <v>53</v>
      </c>
      <c r="B24" s="35"/>
      <c r="C24" s="35"/>
    </row>
    <row r="25" spans="1:3" ht="12.75">
      <c r="A25" s="35"/>
      <c r="B25" s="35"/>
      <c r="C25" s="35"/>
    </row>
    <row r="26" spans="1:3" ht="12.75">
      <c r="A26" s="34" t="s">
        <v>54</v>
      </c>
      <c r="B26" s="35"/>
      <c r="C26" s="35"/>
    </row>
    <row r="27" spans="1:3" ht="12.75">
      <c r="A27" s="35" t="s">
        <v>176</v>
      </c>
      <c r="B27" s="35"/>
      <c r="C27" s="35"/>
    </row>
    <row r="28" spans="1:3" ht="12.75">
      <c r="A28" s="35" t="s">
        <v>174</v>
      </c>
      <c r="B28" s="35"/>
      <c r="C28" s="35"/>
    </row>
    <row r="29" spans="1:3" ht="12.75">
      <c r="A29" s="35" t="s">
        <v>175</v>
      </c>
      <c r="B29" s="35"/>
      <c r="C29" s="35"/>
    </row>
    <row r="30" spans="1:3" ht="12.75">
      <c r="A30" s="34" t="s">
        <v>55</v>
      </c>
      <c r="B30" s="35"/>
      <c r="C30" s="35"/>
    </row>
    <row r="31" spans="1:3" ht="12.75">
      <c r="A31" s="35" t="s">
        <v>56</v>
      </c>
      <c r="B31" s="35"/>
      <c r="C31" s="35"/>
    </row>
    <row r="32" spans="1:3" ht="12.75">
      <c r="A32" s="35" t="s">
        <v>57</v>
      </c>
      <c r="B32" s="35"/>
      <c r="C32" s="35"/>
    </row>
    <row r="33" spans="1:3" ht="12.75">
      <c r="A33" s="36" t="s">
        <v>58</v>
      </c>
      <c r="B33" s="35"/>
      <c r="C33" s="35"/>
    </row>
    <row r="34" spans="1:3" ht="12.75">
      <c r="A34" s="35"/>
      <c r="B34" s="35"/>
      <c r="C34" s="35"/>
    </row>
    <row r="35" spans="1:3" ht="12.75">
      <c r="A35" s="35" t="s">
        <v>59</v>
      </c>
      <c r="B35" s="35"/>
      <c r="C35" s="35"/>
    </row>
    <row r="36" spans="1:3" ht="12.75">
      <c r="A36" s="34" t="s">
        <v>60</v>
      </c>
      <c r="B36" s="35"/>
      <c r="C36" s="35"/>
    </row>
    <row r="37" spans="1:3" ht="12.75">
      <c r="A37" s="35" t="s">
        <v>116</v>
      </c>
      <c r="B37" s="35"/>
      <c r="C37" s="35"/>
    </row>
    <row r="38" spans="1:3" ht="12.75">
      <c r="A38" s="35"/>
      <c r="B38" s="35"/>
      <c r="C38" s="35"/>
    </row>
    <row r="39" spans="1:3" ht="12.75">
      <c r="A39" s="35" t="s">
        <v>61</v>
      </c>
      <c r="B39" s="35"/>
      <c r="C39" s="35"/>
    </row>
    <row r="40" spans="1:3" ht="12.75">
      <c r="A40" s="35"/>
      <c r="B40" s="35"/>
      <c r="C40" s="35"/>
    </row>
    <row r="41" spans="1:3" ht="12.75">
      <c r="A41" s="35" t="s">
        <v>62</v>
      </c>
      <c r="B41" s="35"/>
      <c r="C41" s="35"/>
    </row>
    <row r="42" spans="1:3" ht="12.75">
      <c r="A42" s="35" t="s">
        <v>63</v>
      </c>
      <c r="B42" s="35"/>
      <c r="C42" s="35"/>
    </row>
    <row r="43" spans="1:3" ht="12.75">
      <c r="A43" s="37" t="s">
        <v>64</v>
      </c>
      <c r="B43" s="38"/>
      <c r="C43" s="35"/>
    </row>
    <row r="44" spans="1:3" ht="12.75">
      <c r="A44" s="35" t="s">
        <v>65</v>
      </c>
      <c r="B44" s="35"/>
      <c r="C44" s="35"/>
    </row>
    <row r="45" spans="1:3" ht="12.75">
      <c r="A45" s="35" t="s">
        <v>66</v>
      </c>
      <c r="B45" s="35"/>
      <c r="C45" s="35"/>
    </row>
    <row r="46" spans="1:3" ht="12.75">
      <c r="A46" s="35" t="s">
        <v>67</v>
      </c>
      <c r="B46" s="35"/>
      <c r="C46" s="35"/>
    </row>
    <row r="47" spans="1:3" ht="12.75">
      <c r="A47" s="35" t="s">
        <v>68</v>
      </c>
      <c r="B47" s="35"/>
      <c r="C47" s="35"/>
    </row>
    <row r="48" spans="1:3" ht="12.75">
      <c r="A48" s="35" t="s">
        <v>117</v>
      </c>
      <c r="B48" s="35"/>
      <c r="C48" s="35"/>
    </row>
    <row r="49" ht="12.75">
      <c r="A49" s="37" t="s">
        <v>109</v>
      </c>
    </row>
    <row r="50" ht="12.75">
      <c r="A50" s="37" t="s">
        <v>118</v>
      </c>
    </row>
    <row r="51" ht="12.75">
      <c r="A51" s="45" t="s">
        <v>110</v>
      </c>
    </row>
    <row r="52" ht="12.75">
      <c r="A52" s="37" t="s">
        <v>119</v>
      </c>
    </row>
  </sheetData>
  <sheetProtection/>
  <mergeCells count="1">
    <mergeCell ref="A1:C1"/>
  </mergeCells>
  <printOptions/>
  <pageMargins left="0.5" right="0.5" top="1" bottom="1" header="0.5" footer="0.5"/>
  <pageSetup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 Windows</dc:creator>
  <cp:keywords/>
  <dc:description/>
  <cp:lastModifiedBy>Ashok</cp:lastModifiedBy>
  <cp:lastPrinted>2019-05-03T07:45:37Z</cp:lastPrinted>
  <dcterms:created xsi:type="dcterms:W3CDTF">2010-07-16T02:24:36Z</dcterms:created>
  <dcterms:modified xsi:type="dcterms:W3CDTF">2019-09-03T13:33:26Z</dcterms:modified>
  <cp:category/>
  <cp:version/>
  <cp:contentType/>
  <cp:contentStatus/>
</cp:coreProperties>
</file>