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40" tabRatio="731" activeTab="0"/>
  </bookViews>
  <sheets>
    <sheet name="DAMAN" sheetId="1" r:id="rId1"/>
    <sheet name="EX-DAMAN DEPOT" sheetId="2" r:id="rId2"/>
    <sheet name="EX-PUNE DEPOT" sheetId="3" r:id="rId3"/>
    <sheet name="VAPI RSC" sheetId="4" r:id="rId4"/>
    <sheet name="SILVASSA" sheetId="5" r:id="rId5"/>
    <sheet name="BOISAR" sheetId="6" r:id="rId6"/>
    <sheet name="SOLAN" sheetId="7" r:id="rId7"/>
    <sheet name="NASHIK RSC" sheetId="8" r:id="rId8"/>
    <sheet name="EX-VASAI DEPOT" sheetId="9" r:id="rId9"/>
    <sheet name="T&amp;C" sheetId="10" r:id="rId10"/>
  </sheets>
  <definedNames>
    <definedName name="_xlnm.Print_Area" localSheetId="5">'BOISAR'!$A$1:$M$68</definedName>
    <definedName name="_xlnm.Print_Area" localSheetId="0">'DAMAN'!$A$1:$M$68</definedName>
    <definedName name="_xlnm.Print_Area" localSheetId="7">'NASHIK RSC'!$A$1:$H$87</definedName>
    <definedName name="_xlnm.Print_Area" localSheetId="4">'SILVASSA'!$A$1:$L$66</definedName>
    <definedName name="_xlnm.Print_Area" localSheetId="6">'SOLAN'!$A$1:$M$70</definedName>
  </definedNames>
  <calcPr fullCalcOnLoad="1"/>
</workbook>
</file>

<file path=xl/sharedStrings.xml><?xml version="1.0" encoding="utf-8"?>
<sst xmlns="http://schemas.openxmlformats.org/spreadsheetml/2006/main" count="1393" uniqueCount="189">
  <si>
    <t>BASIC</t>
  </si>
  <si>
    <t>TOTAL</t>
  </si>
  <si>
    <t>UTILITY</t>
  </si>
  <si>
    <t>XEHD</t>
  </si>
  <si>
    <t>XMHD</t>
  </si>
  <si>
    <t>IM</t>
  </si>
  <si>
    <t>RAFFIA</t>
  </si>
  <si>
    <t>MFI</t>
  </si>
  <si>
    <t>012DB54</t>
  </si>
  <si>
    <t>GPBM</t>
  </si>
  <si>
    <t>HM</t>
  </si>
  <si>
    <t>080M60</t>
  </si>
  <si>
    <t>042R35A</t>
  </si>
  <si>
    <t>DXB</t>
  </si>
  <si>
    <t>GRADE</t>
  </si>
  <si>
    <t>(-) C D</t>
  </si>
  <si>
    <t xml:space="preserve"> + FREIGHT</t>
  </si>
  <si>
    <t>1030RG</t>
  </si>
  <si>
    <t>TQ</t>
  </si>
  <si>
    <t>1100FS</t>
  </si>
  <si>
    <t>1060MG</t>
  </si>
  <si>
    <t>1030MG</t>
  </si>
  <si>
    <t>H D P E</t>
  </si>
  <si>
    <t>010E52</t>
  </si>
  <si>
    <t>INJ.M.</t>
  </si>
  <si>
    <t>LLDPE</t>
  </si>
  <si>
    <t>PP</t>
  </si>
  <si>
    <t>NA</t>
  </si>
  <si>
    <t>DXF</t>
  </si>
  <si>
    <t>XRLL</t>
  </si>
  <si>
    <t>FILM</t>
  </si>
  <si>
    <t>XMLL</t>
  </si>
  <si>
    <t>XFLL</t>
  </si>
  <si>
    <t>PIPE</t>
  </si>
  <si>
    <t>004DP44 ( PE80 )</t>
  </si>
  <si>
    <t>065E24A</t>
  </si>
  <si>
    <t>EC</t>
  </si>
  <si>
    <t>A) Zonal General Trade Price (ZGTP)</t>
  </si>
  <si>
    <t xml:space="preserve">    a)   Gradewise Zonal GTP Ex-Works and Ex-Stockist Price of PP /PE are enclosed in Annexure-I</t>
  </si>
  <si>
    <t xml:space="preserve">    b)  Ex Stockist Prices include Excise Duty and Education Cess</t>
  </si>
  <si>
    <t xml:space="preserve">    c) ZGTP of non prime grades will be lower by Rs 796/MT for Ex Works Sales &amp; Ex Stockist Sales than the</t>
  </si>
  <si>
    <t xml:space="preserve">         respective prime grades</t>
  </si>
  <si>
    <t xml:space="preserve">    d) ZGTP of PP Utility grades for Ex Works Sales enclosed in Annexure-I</t>
  </si>
  <si>
    <t>I) Cash Discounts(CD) &amp; Early Payment Incentive( EPI)</t>
  </si>
  <si>
    <t xml:space="preserve">    b. All Ex Stock Sales will be cash only sales. No CD and Credit will be available on the Ex CS Sales</t>
  </si>
  <si>
    <t xml:space="preserve">    c. CD shall be applicable on Prime and Non Prime grades only</t>
  </si>
  <si>
    <t xml:space="preserve">    d. 14 Days Interest Free Credit (IFC) shall be applicable to Customers buying on Ex-Works Sales Only, on Credit in lieu of CD</t>
  </si>
  <si>
    <t xml:space="preserve">        and the same shall not be applicable on Ex-Stock Sales</t>
  </si>
  <si>
    <t xml:space="preserve">        is received before the IFC period.</t>
  </si>
  <si>
    <t>II) Monthly Upliftment Incentive (MUI)</t>
  </si>
  <si>
    <t xml:space="preserve">    a) MUI will be offered to customers for buying quantity of material as per monthly upliftment slabs.</t>
  </si>
  <si>
    <t xml:space="preserve">        MUI will be issued through credit notes in the subsequent month</t>
  </si>
  <si>
    <t xml:space="preserve">    b) Ex works quantities and Ex Stockist Sales can be clubbed together for applicability of MUI for the month</t>
  </si>
  <si>
    <t xml:space="preserve">    d) MUI will be applicable on Prime &amp; Non Prime Grades only</t>
  </si>
  <si>
    <t>III) Trade Discount (TD)</t>
  </si>
  <si>
    <t>C) Utility grades (UG)/ Plant Waste (PW)/ Sweep Grades (SG)</t>
  </si>
  <si>
    <t xml:space="preserve">    a) PP/PE -UG/PW &amp; SG would be sold on EX-WORKS and CASH TERMS only</t>
  </si>
  <si>
    <t xml:space="preserve">    b) MUI shall not be applicable either on UG/PW &amp; SG off take quantity or on Clubbing of UG/PW &amp;SG</t>
  </si>
  <si>
    <t xml:space="preserve">       off take quantity with any other grade.</t>
  </si>
  <si>
    <t xml:space="preserve">D) Delivery Charges Ex Panipat shall be billed as per actuals (Annexure - II) in addition to ZGTP. </t>
  </si>
  <si>
    <t xml:space="preserve">     Unloading and Varai Charges to be borne by the Customer.</t>
  </si>
  <si>
    <t xml:space="preserve">F) Freight, Loading and Varai Charges  on Ex Stockist Sales to be borne by the customers themselves:  </t>
  </si>
  <si>
    <t>G) Any local levies applicable on goods will be extra.</t>
  </si>
  <si>
    <t>H) Excise Duty, Cess, CST, VAT will be charged extra as applicable at the prevailing rates.</t>
  </si>
  <si>
    <t>I) Applicable, CST rate is 0.50%.</t>
  </si>
  <si>
    <t>J) Packaging :Prices are inclusive of standard packaging in 25 Kg bags</t>
  </si>
  <si>
    <t>K) Cut and torn bags</t>
  </si>
  <si>
    <t>ZGTP of cut and torn bags would be lower by Rs 800/MT than the corresponding ZGTP</t>
  </si>
  <si>
    <t>Material will be sold on actual weight basis.</t>
  </si>
  <si>
    <t>BASIC LANDED</t>
  </si>
  <si>
    <t>003DB52</t>
  </si>
  <si>
    <t>MBM</t>
  </si>
  <si>
    <t>500M24A</t>
  </si>
  <si>
    <t>LL -IM</t>
  </si>
  <si>
    <t>ROTO M</t>
  </si>
  <si>
    <t>Please Refer Terms &amp; Conditions</t>
  </si>
  <si>
    <t xml:space="preserve">                    LLDPE</t>
  </si>
  <si>
    <t xml:space="preserve">                                 PP</t>
  </si>
  <si>
    <t xml:space="preserve">                        H D P E</t>
  </si>
  <si>
    <t>2120MC</t>
  </si>
  <si>
    <t>010F18S/010F18A</t>
  </si>
  <si>
    <t>3030MG</t>
  </si>
  <si>
    <t>DEL CREDERE ASSOCIATE (DCA) CUM CONSIGNMENT STOCKIEST (CS) OF INDIAN OIL CORPORATION LIMITED FOR PE/PP</t>
  </si>
  <si>
    <t xml:space="preserve">B-11, WADALA UDYOG BHAVAN, </t>
  </si>
  <si>
    <t>WADALA, MUMBAI – 400 031 (INDIA)</t>
  </si>
  <si>
    <t>Tel: 022-40572999 (20 Lines) Fax: 022-40572900</t>
  </si>
  <si>
    <t>Email: boranagroup@gmail.com website: www.boranaplastic.net</t>
  </si>
  <si>
    <r>
      <t>BORANA PLASTIC LIMITED</t>
    </r>
    <r>
      <rPr>
        <sz val="18"/>
        <color indexed="8"/>
        <rFont val="Trebuchet MS"/>
        <family val="2"/>
      </rPr>
      <t xml:space="preserve"> </t>
    </r>
  </si>
  <si>
    <t>DCA CUM CS  OF INDIAN OIL CORPORATION LIMITED FOR PE/PP</t>
  </si>
  <si>
    <t>180M50</t>
  </si>
  <si>
    <t>5080MG</t>
  </si>
  <si>
    <t>010DP45 (PE 63)</t>
  </si>
  <si>
    <t xml:space="preserve">        Please Refer Terms &amp; Conditions </t>
  </si>
  <si>
    <t>002DP48P100</t>
  </si>
  <si>
    <t>2020EC</t>
  </si>
  <si>
    <t>BM/EXT</t>
  </si>
  <si>
    <t>2120MC-NP</t>
  </si>
  <si>
    <t>HOMO FIBRE</t>
  </si>
  <si>
    <t>1110MG/1200MG</t>
  </si>
  <si>
    <t>1350YG/1250YG</t>
  </si>
  <si>
    <t>38/25</t>
  </si>
  <si>
    <t>11/*20</t>
  </si>
  <si>
    <t>1110MA/1110MAS</t>
  </si>
  <si>
    <t>5080MG-NP</t>
  </si>
  <si>
    <t>PP CP</t>
  </si>
  <si>
    <t>3120MA</t>
  </si>
  <si>
    <t>012E50</t>
  </si>
  <si>
    <t>Raffia</t>
  </si>
  <si>
    <t>080M60U</t>
  </si>
  <si>
    <t>Would be charged from the date of invoice</t>
  </si>
  <si>
    <t>Sales from Depot: interest would be charged @24% p.a. from the date of Invoice</t>
  </si>
  <si>
    <t>010DP45U</t>
  </si>
  <si>
    <t>002DF50</t>
  </si>
  <si>
    <t xml:space="preserve">003DF49 </t>
  </si>
  <si>
    <t>003DF49</t>
  </si>
  <si>
    <t xml:space="preserve">    f. EPI will be applicable on Ex Works / Ex RSC Credit Sales only.</t>
  </si>
  <si>
    <t>E) Charges for Delievry Assistance (w.e.f. 01.04.2013) for Ex Panipat sales are enclosed in Annexure - II.</t>
  </si>
  <si>
    <t xml:space="preserve">L) against Cash Term sale : interest on late payment would be charged @24% p.a. upto 14 days and after 14 days interest @28% p.a. </t>
  </si>
  <si>
    <t>Against 14 days credit Term Sale : interest on late payment after due date would be charged at 28% p.a. from the due date</t>
  </si>
  <si>
    <t xml:space="preserve">M) LBT charges for Ex Vasai Sale.1.3% for Vasai customer &amp; out of Vasai Customer 0.13% </t>
  </si>
  <si>
    <t>020F18A</t>
  </si>
  <si>
    <t>Monthly Upliftment Incentive (MUI) for PP</t>
  </si>
  <si>
    <t>&gt;=15   &lt;  48</t>
  </si>
  <si>
    <t>&gt;=48   &lt; 128</t>
  </si>
  <si>
    <t>&gt;=128 &lt; 176</t>
  </si>
  <si>
    <t>&gt;=176 &lt; 352</t>
  </si>
  <si>
    <t>&gt;=352 &lt; 528</t>
  </si>
  <si>
    <t>&gt;=528 &lt; 720</t>
  </si>
  <si>
    <t>&gt;=720</t>
  </si>
  <si>
    <t>Monthly Upliftment Incentive (MUI) for PE</t>
  </si>
  <si>
    <t>&gt;=9   &lt;  27</t>
  </si>
  <si>
    <t>&gt;=27   &lt; 72</t>
  </si>
  <si>
    <t>&gt;=72 &lt;  99</t>
  </si>
  <si>
    <t>&gt;=99 &lt; 198</t>
  </si>
  <si>
    <t>&gt;=198 &lt; 297</t>
  </si>
  <si>
    <t>&gt;=297 &lt; 405</t>
  </si>
  <si>
    <t xml:space="preserve">&gt;=405 </t>
  </si>
  <si>
    <t>(-) C.D</t>
  </si>
  <si>
    <t>1110MG/1110MGS/1200MG</t>
  </si>
  <si>
    <t>4080 MH / 4100MH</t>
  </si>
  <si>
    <t>1350YG/1250YG/1200YG</t>
  </si>
  <si>
    <t>LOCATIONAL DISCOUNT /MT ON PRE EXCISE BASIS</t>
  </si>
  <si>
    <t>Amravati</t>
  </si>
  <si>
    <t>Aurangabad</t>
  </si>
  <si>
    <t>Jalna</t>
  </si>
  <si>
    <t>Kolhapur</t>
  </si>
  <si>
    <t>Latur</t>
  </si>
  <si>
    <t>Mumbai City</t>
  </si>
  <si>
    <t>Nagpur</t>
  </si>
  <si>
    <t>Pune</t>
  </si>
  <si>
    <t>Sindhudurg</t>
  </si>
  <si>
    <t>Thane</t>
  </si>
  <si>
    <t>ALL PRICES ARE EX- WEARHOUSE PRICE</t>
  </si>
  <si>
    <t>4080 MH/4100 MH</t>
  </si>
  <si>
    <t xml:space="preserve"> </t>
  </si>
  <si>
    <t>PP HP</t>
  </si>
  <si>
    <t>RCP</t>
  </si>
  <si>
    <t xml:space="preserve">    a. CD on Ex-Works sales will be Rs 1100/- per MT on pre-Excise basis for Cash Customers</t>
  </si>
  <si>
    <t xml:space="preserve">    e. An Early Payment Incentive (EPI) of Rs 78.6/ MT/Day will be applicable for Credit customers if payment</t>
  </si>
  <si>
    <t>4080MA</t>
  </si>
  <si>
    <t>PP ICP</t>
  </si>
  <si>
    <t>3400MN</t>
  </si>
  <si>
    <t>3650MN</t>
  </si>
  <si>
    <t>3550MN</t>
  </si>
  <si>
    <t>1030TC</t>
  </si>
  <si>
    <t>1030FG</t>
  </si>
  <si>
    <t>BOPP</t>
  </si>
  <si>
    <t>GST 18%</t>
  </si>
  <si>
    <t xml:space="preserve"> + 18% GST</t>
  </si>
  <si>
    <t>030F18A</t>
  </si>
  <si>
    <t>010L22S</t>
  </si>
  <si>
    <t>1350EG</t>
  </si>
  <si>
    <t>020M52</t>
  </si>
  <si>
    <t>DRIP PIPE</t>
  </si>
  <si>
    <t xml:space="preserve">    b) No TD will be applicable on Ex Stockist Prices on Prime &amp; Non-Prime grades of HDPE 010E52</t>
  </si>
  <si>
    <t xml:space="preserve">    c) TD of Rs. 2500/- per MT will be applicable on Prime &amp; Non-Prime grade fo 010DP45U on Pre GST basis. </t>
  </si>
  <si>
    <t xml:space="preserve">    a) TD of Rs.2000/- per MT will be applicable on Prime&amp;Non-Prime grades of 003DP47,004DP44 &amp; 002DP48 on post sale basis ( &lt;20 MT -1950/MT )</t>
  </si>
  <si>
    <t xml:space="preserve">    c) PE &amp; PP grades would not be allowed to be combined for the purpose of MUI applicability</t>
  </si>
  <si>
    <t>.</t>
  </si>
  <si>
    <t>PRICE LIST INDIAN OIL CORPORATION LTD. EX. PANIPAT WORKS - DAMAN W.E.F.01-11-2019</t>
  </si>
  <si>
    <t>PRICE LIST INDIAN OIL CORPORATION LTD. DOPW DAMAN DEPOT  W.E.F 01-11-2019</t>
  </si>
  <si>
    <t>PRICE LIST INDIAN OIL CORPORATION LTD. DOPW PUNE DEPOT  W.E.F 01-11-2019</t>
  </si>
  <si>
    <t>PRICE LIST INDIAN OIL CORPORATION LTD. RSC VAPI DEPOT  W.E.F.01-11-2019</t>
  </si>
  <si>
    <t>PRICE LIST INDIAN OIL CORPORATION LTD. EX. PANIPAT WORKS - SILVASSA W.E.F. 01-11-2019</t>
  </si>
  <si>
    <t>PRICE LIST INDIAN OIL CORPORATION LTD. EX. PANIPAT WORKS - BOISAR W.E.F.01-11-2019</t>
  </si>
  <si>
    <t>PRICE LIST INDIAN OIL CORPORATION LTD. EX. PANIPAT WO0RKS - SOLAN   W.E.F.01-11-2019</t>
  </si>
  <si>
    <t>PRICE LIST INDIAN OIL CORPORATION LTD. RSC NASIK DEPOT  W.E.F.01-11-2019</t>
  </si>
  <si>
    <t>PRICE LIST INDIAN OIL CORPORATION LTD. EX. CS VASAI DEPOT  W.E.F 01-11-2019</t>
  </si>
  <si>
    <t>Terms &amp; Conditons 01-11-2019</t>
  </si>
</sst>
</file>

<file path=xl/styles.xml><?xml version="1.0" encoding="utf-8"?>
<styleSheet xmlns="http://schemas.openxmlformats.org/spreadsheetml/2006/main">
  <numFmts count="3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Rs.&quot;#,##0_);\(&quot;Rs.&quot;#,##0\)"/>
    <numFmt numFmtId="183" formatCode="&quot;Rs.&quot;#,##0_);[Red]\(&quot;Rs.&quot;#,##0\)"/>
    <numFmt numFmtId="184" formatCode="&quot;Rs.&quot;#,##0.00_);\(&quot;Rs.&quot;#,##0.00\)"/>
    <numFmt numFmtId="185" formatCode="&quot;Rs.&quot;#,##0.00_);[Red]\(&quot;Rs.&quot;#,##0.00\)"/>
    <numFmt numFmtId="186" formatCode="_(&quot;Rs.&quot;* #,##0_);_(&quot;Rs.&quot;* \(#,##0\);_(&quot;Rs.&quot;* &quot;-&quot;_);_(@_)"/>
    <numFmt numFmtId="187" formatCode="_(&quot;Rs.&quot;* #,##0.00_);_(&quot;Rs.&quot;* \(#,##0.00\);_(&quot;Rs.&quot;* &quot;-&quot;??_);_(@_)"/>
    <numFmt numFmtId="188" formatCode="0.0"/>
    <numFmt numFmtId="189" formatCode="dd/mm/yyyy;@"/>
    <numFmt numFmtId="190" formatCode="0.00;[Red]0.00"/>
    <numFmt numFmtId="191" formatCode="0;[Red]0"/>
    <numFmt numFmtId="192" formatCode="0.000"/>
    <numFmt numFmtId="193" formatCode="[$-409]d\-mmm\-yy;@"/>
  </numFmts>
  <fonts count="4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Comic Sans MS"/>
      <family val="4"/>
    </font>
    <font>
      <b/>
      <sz val="10"/>
      <color indexed="12"/>
      <name val="Comic Sans MS"/>
      <family val="4"/>
    </font>
    <font>
      <b/>
      <sz val="10"/>
      <name val="Comic Sans MS"/>
      <family val="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rebuchet MS"/>
      <family val="2"/>
    </font>
    <font>
      <b/>
      <u val="single"/>
      <sz val="16"/>
      <color indexed="10"/>
      <name val="Verdana"/>
      <family val="2"/>
    </font>
    <font>
      <b/>
      <u val="single"/>
      <sz val="11"/>
      <color indexed="8"/>
      <name val="Trebuchet MS"/>
      <family val="2"/>
    </font>
    <font>
      <sz val="12"/>
      <color indexed="8"/>
      <name val="Verdana"/>
      <family val="2"/>
    </font>
    <font>
      <b/>
      <u val="single"/>
      <sz val="18"/>
      <color indexed="10"/>
      <name val="Verdana"/>
      <family val="2"/>
    </font>
    <font>
      <sz val="18"/>
      <color indexed="8"/>
      <name val="Trebuchet MS"/>
      <family val="2"/>
    </font>
    <font>
      <b/>
      <sz val="8"/>
      <name val="Arial"/>
      <family val="2"/>
    </font>
    <font>
      <sz val="10"/>
      <color indexed="8"/>
      <name val="Trebuchet MS"/>
      <family val="2"/>
    </font>
    <font>
      <sz val="10"/>
      <color indexed="8"/>
      <name val="Verdan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Comic Sans MS"/>
      <family val="4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/>
    </xf>
    <xf numFmtId="190" fontId="0" fillId="0" borderId="10" xfId="0" applyNumberFormat="1" applyBorder="1" applyAlignment="1">
      <alignment/>
    </xf>
    <xf numFmtId="190" fontId="0" fillId="0" borderId="0" xfId="0" applyNumberFormat="1" applyAlignment="1">
      <alignment/>
    </xf>
    <xf numFmtId="190" fontId="0" fillId="0" borderId="0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49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left" vertical="center"/>
    </xf>
    <xf numFmtId="0" fontId="30" fillId="0" borderId="18" xfId="0" applyFont="1" applyFill="1" applyBorder="1" applyAlignment="1">
      <alignment horizontal="left" vertical="center"/>
    </xf>
    <xf numFmtId="0" fontId="30" fillId="0" borderId="19" xfId="0" applyFont="1" applyFill="1" applyBorder="1" applyAlignment="1">
      <alignment horizontal="left" vertical="center"/>
    </xf>
    <xf numFmtId="0" fontId="30" fillId="0" borderId="2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0" fillId="0" borderId="21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 quotePrefix="1">
      <alignment/>
    </xf>
    <xf numFmtId="0" fontId="21" fillId="0" borderId="10" xfId="0" applyFont="1" applyFill="1" applyBorder="1" applyAlignment="1">
      <alignment/>
    </xf>
    <xf numFmtId="0" fontId="21" fillId="24" borderId="10" xfId="0" applyFont="1" applyFill="1" applyBorder="1" applyAlignment="1">
      <alignment/>
    </xf>
    <xf numFmtId="190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 indent="1"/>
    </xf>
    <xf numFmtId="0" fontId="21" fillId="0" borderId="22" xfId="0" applyFont="1" applyFill="1" applyBorder="1" applyAlignment="1">
      <alignment/>
    </xf>
    <xf numFmtId="190" fontId="0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4" xfId="0" applyFont="1" applyFill="1" applyBorder="1" applyAlignment="1">
      <alignment/>
    </xf>
    <xf numFmtId="0" fontId="39" fillId="0" borderId="2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2" xfId="0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90" fontId="0" fillId="0" borderId="0" xfId="0" applyNumberFormat="1" applyFont="1" applyBorder="1" applyAlignment="1">
      <alignment/>
    </xf>
    <xf numFmtId="0" fontId="35" fillId="0" borderId="26" xfId="0" applyFont="1" applyBorder="1" applyAlignment="1">
      <alignment/>
    </xf>
    <xf numFmtId="0" fontId="26" fillId="0" borderId="12" xfId="0" applyFont="1" applyFill="1" applyBorder="1" applyAlignment="1">
      <alignment/>
    </xf>
    <xf numFmtId="0" fontId="24" fillId="0" borderId="14" xfId="0" applyFont="1" applyBorder="1" applyAlignment="1">
      <alignment/>
    </xf>
    <xf numFmtId="0" fontId="21" fillId="0" borderId="14" xfId="0" applyFont="1" applyBorder="1" applyAlignment="1">
      <alignment/>
    </xf>
    <xf numFmtId="0" fontId="44" fillId="0" borderId="0" xfId="0" applyFont="1" applyFill="1" applyBorder="1" applyAlignment="1">
      <alignment horizontal="left" vertical="center"/>
    </xf>
    <xf numFmtId="49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39" fillId="0" borderId="24" xfId="0" applyFont="1" applyFill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8" xfId="0" applyFont="1" applyFill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30" fillId="0" borderId="29" xfId="0" applyFont="1" applyFill="1" applyBorder="1" applyAlignment="1">
      <alignment horizontal="left" vertical="center"/>
    </xf>
    <xf numFmtId="0" fontId="30" fillId="0" borderId="30" xfId="0" applyFont="1" applyFill="1" applyBorder="1" applyAlignment="1">
      <alignment horizontal="left" vertical="center"/>
    </xf>
    <xf numFmtId="0" fontId="24" fillId="0" borderId="23" xfId="0" applyFont="1" applyBorder="1" applyAlignment="1">
      <alignment horizontal="center"/>
    </xf>
    <xf numFmtId="0" fontId="0" fillId="0" borderId="31" xfId="0" applyFont="1" applyBorder="1" applyAlignment="1">
      <alignment/>
    </xf>
    <xf numFmtId="190" fontId="0" fillId="25" borderId="17" xfId="0" applyNumberFormat="1" applyFont="1" applyFill="1" applyBorder="1" applyAlignment="1">
      <alignment/>
    </xf>
    <xf numFmtId="190" fontId="0" fillId="25" borderId="10" xfId="0" applyNumberFormat="1" applyFont="1" applyFill="1" applyBorder="1" applyAlignment="1">
      <alignment/>
    </xf>
    <xf numFmtId="190" fontId="0" fillId="25" borderId="13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26" fillId="0" borderId="0" xfId="0" applyFont="1" applyBorder="1" applyAlignment="1">
      <alignment horizontal="right"/>
    </xf>
    <xf numFmtId="2" fontId="0" fillId="0" borderId="13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49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190" fontId="0" fillId="0" borderId="17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0" fillId="0" borderId="13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6" xfId="0" applyFont="1" applyFill="1" applyBorder="1" applyAlignment="1">
      <alignment/>
    </xf>
    <xf numFmtId="49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190" fontId="0" fillId="0" borderId="17" xfId="0" applyNumberFormat="1" applyFill="1" applyBorder="1" applyAlignment="1">
      <alignment/>
    </xf>
    <xf numFmtId="190" fontId="0" fillId="0" borderId="32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/>
    </xf>
    <xf numFmtId="0" fontId="26" fillId="0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/>
    </xf>
    <xf numFmtId="0" fontId="26" fillId="0" borderId="23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26" fillId="0" borderId="0" xfId="0" applyFont="1" applyFill="1" applyAlignment="1">
      <alignment/>
    </xf>
    <xf numFmtId="190" fontId="0" fillId="0" borderId="14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190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190" fontId="0" fillId="0" borderId="13" xfId="0" applyNumberForma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90" fontId="0" fillId="0" borderId="0" xfId="0" applyNumberFormat="1" applyFill="1" applyAlignment="1">
      <alignment/>
    </xf>
    <xf numFmtId="0" fontId="24" fillId="0" borderId="27" xfId="0" applyFont="1" applyFill="1" applyBorder="1" applyAlignment="1">
      <alignment horizontal="center"/>
    </xf>
    <xf numFmtId="0" fontId="24" fillId="0" borderId="27" xfId="0" applyFont="1" applyFill="1" applyBorder="1" applyAlignment="1">
      <alignment/>
    </xf>
    <xf numFmtId="0" fontId="26" fillId="0" borderId="34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26" fillId="0" borderId="16" xfId="0" applyFont="1" applyFill="1" applyBorder="1" applyAlignment="1">
      <alignment/>
    </xf>
    <xf numFmtId="190" fontId="0" fillId="0" borderId="17" xfId="0" applyNumberFormat="1" applyFill="1" applyBorder="1" applyAlignment="1">
      <alignment horizontal="center"/>
    </xf>
    <xf numFmtId="190" fontId="0" fillId="0" borderId="32" xfId="0" applyNumberFormat="1" applyFill="1" applyBorder="1" applyAlignment="1">
      <alignment horizontal="center"/>
    </xf>
    <xf numFmtId="0" fontId="30" fillId="0" borderId="35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/>
    </xf>
    <xf numFmtId="0" fontId="30" fillId="0" borderId="36" xfId="0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30" fillId="0" borderId="3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24" fillId="0" borderId="15" xfId="0" applyFont="1" applyFill="1" applyBorder="1" applyAlignment="1">
      <alignment/>
    </xf>
    <xf numFmtId="0" fontId="26" fillId="0" borderId="16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0" fontId="26" fillId="0" borderId="11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190" fontId="0" fillId="0" borderId="38" xfId="0" applyNumberFormat="1" applyFill="1" applyBorder="1" applyAlignment="1">
      <alignment/>
    </xf>
    <xf numFmtId="0" fontId="0" fillId="0" borderId="39" xfId="0" applyFill="1" applyBorder="1" applyAlignment="1">
      <alignment/>
    </xf>
    <xf numFmtId="0" fontId="35" fillId="0" borderId="26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24" fillId="0" borderId="12" xfId="0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24" fillId="0" borderId="41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43" xfId="0" applyFill="1" applyBorder="1" applyAlignment="1">
      <alignment/>
    </xf>
    <xf numFmtId="49" fontId="0" fillId="0" borderId="17" xfId="0" applyNumberFormat="1" applyFont="1" applyFill="1" applyBorder="1" applyAlignment="1">
      <alignment horizontal="left"/>
    </xf>
    <xf numFmtId="190" fontId="0" fillId="0" borderId="17" xfId="0" applyNumberForma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left"/>
    </xf>
    <xf numFmtId="190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190" fontId="0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4" fillId="0" borderId="25" xfId="0" applyFont="1" applyFill="1" applyBorder="1" applyAlignment="1">
      <alignment horizontal="center"/>
    </xf>
    <xf numFmtId="0" fontId="26" fillId="0" borderId="44" xfId="0" applyFont="1" applyFill="1" applyBorder="1" applyAlignment="1">
      <alignment/>
    </xf>
    <xf numFmtId="0" fontId="26" fillId="0" borderId="45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6" fillId="0" borderId="46" xfId="0" applyFont="1" applyFill="1" applyBorder="1" applyAlignment="1">
      <alignment/>
    </xf>
    <xf numFmtId="0" fontId="26" fillId="0" borderId="47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90" fontId="0" fillId="0" borderId="0" xfId="0" applyNumberFormat="1" applyFont="1" applyFill="1" applyBorder="1" applyAlignment="1">
      <alignment/>
    </xf>
    <xf numFmtId="190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6" fillId="0" borderId="25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90" fontId="0" fillId="0" borderId="27" xfId="0" applyNumberFormat="1" applyFill="1" applyBorder="1" applyAlignment="1">
      <alignment/>
    </xf>
    <xf numFmtId="190" fontId="0" fillId="0" borderId="27" xfId="0" applyNumberFormat="1" applyFill="1" applyBorder="1" applyAlignment="1">
      <alignment horizontal="center"/>
    </xf>
    <xf numFmtId="190" fontId="0" fillId="0" borderId="28" xfId="0" applyNumberFormat="1" applyFill="1" applyBorder="1" applyAlignment="1">
      <alignment horizontal="center"/>
    </xf>
    <xf numFmtId="190" fontId="0" fillId="0" borderId="0" xfId="0" applyNumberFormat="1" applyFill="1" applyAlignment="1">
      <alignment horizontal="center"/>
    </xf>
    <xf numFmtId="0" fontId="43" fillId="0" borderId="0" xfId="0" applyFont="1" applyFill="1" applyBorder="1" applyAlignment="1">
      <alignment/>
    </xf>
    <xf numFmtId="177" fontId="32" fillId="0" borderId="0" xfId="42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 wrapText="1"/>
    </xf>
    <xf numFmtId="190" fontId="0" fillId="0" borderId="48" xfId="0" applyNumberFormat="1" applyFill="1" applyBorder="1" applyAlignment="1">
      <alignment/>
    </xf>
    <xf numFmtId="0" fontId="31" fillId="0" borderId="0" xfId="0" applyFont="1" applyFill="1" applyBorder="1" applyAlignment="1">
      <alignment vertical="top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ont="1" applyFill="1" applyAlignment="1">
      <alignment/>
    </xf>
    <xf numFmtId="190" fontId="0" fillId="25" borderId="10" xfId="0" applyNumberFormat="1" applyFont="1" applyFill="1" applyBorder="1" applyAlignment="1">
      <alignment/>
    </xf>
    <xf numFmtId="2" fontId="0" fillId="25" borderId="17" xfId="0" applyNumberFormat="1" applyFont="1" applyFill="1" applyBorder="1" applyAlignment="1">
      <alignment horizontal="right"/>
    </xf>
    <xf numFmtId="2" fontId="0" fillId="25" borderId="10" xfId="0" applyNumberFormat="1" applyFont="1" applyFill="1" applyBorder="1" applyAlignment="1">
      <alignment horizontal="right"/>
    </xf>
    <xf numFmtId="2" fontId="0" fillId="25" borderId="13" xfId="0" applyNumberFormat="1" applyFont="1" applyFill="1" applyBorder="1" applyAlignment="1">
      <alignment horizontal="right"/>
    </xf>
    <xf numFmtId="2" fontId="0" fillId="25" borderId="14" xfId="0" applyNumberFormat="1" applyFont="1" applyFill="1" applyBorder="1" applyAlignment="1">
      <alignment horizontal="right"/>
    </xf>
    <xf numFmtId="190" fontId="45" fillId="0" borderId="10" xfId="0" applyNumberFormat="1" applyFont="1" applyFill="1" applyBorder="1" applyAlignment="1">
      <alignment/>
    </xf>
    <xf numFmtId="190" fontId="45" fillId="0" borderId="14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190" fontId="0" fillId="25" borderId="14" xfId="0" applyNumberFormat="1" applyFont="1" applyFill="1" applyBorder="1" applyAlignment="1">
      <alignment/>
    </xf>
    <xf numFmtId="190" fontId="45" fillId="25" borderId="10" xfId="0" applyNumberFormat="1" applyFont="1" applyFill="1" applyBorder="1" applyAlignment="1">
      <alignment/>
    </xf>
    <xf numFmtId="190" fontId="0" fillId="25" borderId="17" xfId="0" applyNumberFormat="1" applyFill="1" applyBorder="1" applyAlignment="1">
      <alignment horizontal="right"/>
    </xf>
    <xf numFmtId="0" fontId="24" fillId="25" borderId="15" xfId="0" applyFont="1" applyFill="1" applyBorder="1" applyAlignment="1">
      <alignment horizontal="center"/>
    </xf>
    <xf numFmtId="49" fontId="0" fillId="26" borderId="11" xfId="0" applyNumberFormat="1" applyFont="1" applyFill="1" applyBorder="1" applyAlignment="1">
      <alignment/>
    </xf>
    <xf numFmtId="49" fontId="0" fillId="26" borderId="10" xfId="0" applyNumberFormat="1" applyFont="1" applyFill="1" applyBorder="1" applyAlignment="1">
      <alignment/>
    </xf>
    <xf numFmtId="0" fontId="0" fillId="26" borderId="10" xfId="0" applyFont="1" applyFill="1" applyBorder="1" applyAlignment="1">
      <alignment horizontal="center"/>
    </xf>
    <xf numFmtId="190" fontId="0" fillId="26" borderId="10" xfId="0" applyNumberFormat="1" applyFont="1" applyFill="1" applyBorder="1" applyAlignment="1">
      <alignment/>
    </xf>
    <xf numFmtId="190" fontId="0" fillId="26" borderId="17" xfId="0" applyNumberFormat="1" applyFill="1" applyBorder="1" applyAlignment="1">
      <alignment/>
    </xf>
    <xf numFmtId="190" fontId="0" fillId="26" borderId="17" xfId="0" applyNumberFormat="1" applyFont="1" applyFill="1" applyBorder="1" applyAlignment="1">
      <alignment/>
    </xf>
    <xf numFmtId="190" fontId="0" fillId="26" borderId="32" xfId="0" applyNumberFormat="1" applyFont="1" applyFill="1" applyBorder="1" applyAlignment="1">
      <alignment/>
    </xf>
    <xf numFmtId="0" fontId="0" fillId="26" borderId="0" xfId="0" applyFont="1" applyFill="1" applyAlignment="1">
      <alignment/>
    </xf>
    <xf numFmtId="0" fontId="29" fillId="0" borderId="41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/>
    </xf>
    <xf numFmtId="0" fontId="23" fillId="0" borderId="51" xfId="0" applyFont="1" applyFill="1" applyBorder="1" applyAlignment="1">
      <alignment horizontal="center"/>
    </xf>
    <xf numFmtId="0" fontId="23" fillId="0" borderId="45" xfId="0" applyFont="1" applyFill="1" applyBorder="1" applyAlignment="1">
      <alignment horizontal="center"/>
    </xf>
    <xf numFmtId="0" fontId="24" fillId="0" borderId="41" xfId="0" applyFont="1" applyFill="1" applyBorder="1" applyAlignment="1">
      <alignment horizontal="center"/>
    </xf>
    <xf numFmtId="0" fontId="24" fillId="0" borderId="39" xfId="0" applyFont="1" applyFill="1" applyBorder="1" applyAlignment="1">
      <alignment horizontal="center"/>
    </xf>
    <xf numFmtId="0" fontId="42" fillId="0" borderId="0" xfId="0" applyFont="1" applyFill="1" applyBorder="1" applyAlignment="1">
      <alignment vertical="top" wrapText="1"/>
    </xf>
    <xf numFmtId="0" fontId="36" fillId="0" borderId="0" xfId="0" applyFont="1" applyFill="1" applyBorder="1" applyAlignment="1">
      <alignment horizontal="center"/>
    </xf>
    <xf numFmtId="0" fontId="33" fillId="0" borderId="49" xfId="0" applyFont="1" applyFill="1" applyBorder="1" applyAlignment="1">
      <alignment horizontal="center"/>
    </xf>
    <xf numFmtId="0" fontId="33" fillId="0" borderId="40" xfId="0" applyFont="1" applyFill="1" applyBorder="1" applyAlignment="1">
      <alignment horizontal="center"/>
    </xf>
    <xf numFmtId="0" fontId="37" fillId="0" borderId="41" xfId="0" applyFont="1" applyFill="1" applyBorder="1" applyAlignment="1">
      <alignment horizontal="center"/>
    </xf>
    <xf numFmtId="0" fontId="34" fillId="0" borderId="39" xfId="0" applyFont="1" applyFill="1" applyBorder="1" applyAlignment="1">
      <alignment horizontal="center"/>
    </xf>
    <xf numFmtId="0" fontId="24" fillId="0" borderId="52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50" xfId="0" applyFont="1" applyBorder="1" applyAlignment="1">
      <alignment horizontal="center"/>
    </xf>
    <xf numFmtId="0" fontId="26" fillId="0" borderId="51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26" fillId="0" borderId="52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50" xfId="0" applyFont="1" applyFill="1" applyBorder="1" applyAlignment="1">
      <alignment horizontal="center"/>
    </xf>
    <xf numFmtId="0" fontId="26" fillId="0" borderId="51" xfId="0" applyFont="1" applyFill="1" applyBorder="1" applyAlignment="1">
      <alignment horizontal="center"/>
    </xf>
    <xf numFmtId="0" fontId="26" fillId="0" borderId="45" xfId="0" applyFont="1" applyFill="1" applyBorder="1" applyAlignment="1">
      <alignment horizontal="center"/>
    </xf>
    <xf numFmtId="0" fontId="26" fillId="0" borderId="52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37" fillId="0" borderId="41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24" fillId="0" borderId="53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76" fontId="26" fillId="0" borderId="0" xfId="44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3" fillId="0" borderId="53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3" fillId="0" borderId="41" xfId="0" applyFont="1" applyFill="1" applyBorder="1" applyAlignment="1">
      <alignment horizontal="center"/>
    </xf>
    <xf numFmtId="0" fontId="23" fillId="0" borderId="39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37" fillId="0" borderId="39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23" fillId="0" borderId="52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176" fontId="26" fillId="0" borderId="0" xfId="44" applyFont="1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4" fillId="0" borderId="50" xfId="0" applyFont="1" applyFill="1" applyBorder="1" applyAlignment="1">
      <alignment horizontal="center"/>
    </xf>
    <xf numFmtId="0" fontId="24" fillId="0" borderId="34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25" fillId="0" borderId="50" xfId="0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/>
    </xf>
    <xf numFmtId="0" fontId="25" fillId="0" borderId="45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7" fillId="0" borderId="53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0"/>
          <a:ext cx="3381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0</xdr:row>
      <xdr:rowOff>0</xdr:rowOff>
    </xdr:from>
    <xdr:to>
      <xdr:col>1</xdr:col>
      <xdr:colOff>228600</xdr:colOff>
      <xdr:row>1</xdr:row>
      <xdr:rowOff>0</xdr:rowOff>
    </xdr:to>
    <xdr:pic>
      <xdr:nvPicPr>
        <xdr:cNvPr id="2" name="Picture 13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0"/>
          <a:ext cx="3810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581025</xdr:colOff>
      <xdr:row>0</xdr:row>
      <xdr:rowOff>38100</xdr:rowOff>
    </xdr:from>
    <xdr:to>
      <xdr:col>9</xdr:col>
      <xdr:colOff>457200</xdr:colOff>
      <xdr:row>1</xdr:row>
      <xdr:rowOff>19050</xdr:rowOff>
    </xdr:to>
    <xdr:pic>
      <xdr:nvPicPr>
        <xdr:cNvPr id="3" name="Picture 5" descr="Thumbnai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0325" y="3810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398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398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276225</xdr:rowOff>
    </xdr:to>
    <xdr:pic>
      <xdr:nvPicPr>
        <xdr:cNvPr id="3" name="Picture 1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590550</xdr:colOff>
      <xdr:row>1</xdr:row>
      <xdr:rowOff>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828675</xdr:colOff>
      <xdr:row>0</xdr:row>
      <xdr:rowOff>0</xdr:rowOff>
    </xdr:from>
    <xdr:to>
      <xdr:col>7</xdr:col>
      <xdr:colOff>828675</xdr:colOff>
      <xdr:row>0</xdr:row>
      <xdr:rowOff>276225</xdr:rowOff>
    </xdr:to>
    <xdr:pic>
      <xdr:nvPicPr>
        <xdr:cNvPr id="5" name="Picture 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276225</xdr:rowOff>
    </xdr:to>
    <xdr:pic>
      <xdr:nvPicPr>
        <xdr:cNvPr id="1" name="Picture 11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590550</xdr:colOff>
      <xdr:row>1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828675</xdr:colOff>
      <xdr:row>0</xdr:row>
      <xdr:rowOff>0</xdr:rowOff>
    </xdr:from>
    <xdr:to>
      <xdr:col>7</xdr:col>
      <xdr:colOff>828675</xdr:colOff>
      <xdr:row>0</xdr:row>
      <xdr:rowOff>276225</xdr:rowOff>
    </xdr:to>
    <xdr:pic>
      <xdr:nvPicPr>
        <xdr:cNvPr id="3" name="Picture 1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1</xdr:row>
      <xdr:rowOff>0</xdr:rowOff>
    </xdr:from>
    <xdr:to>
      <xdr:col>8</xdr:col>
      <xdr:colOff>0</xdr:colOff>
      <xdr:row>1</xdr:row>
      <xdr:rowOff>276225</xdr:rowOff>
    </xdr:to>
    <xdr:pic>
      <xdr:nvPicPr>
        <xdr:cNvPr id="1" name="Picture 5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17145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742950</xdr:colOff>
      <xdr:row>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7145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7</xdr:col>
      <xdr:colOff>371475</xdr:colOff>
      <xdr:row>0</xdr:row>
      <xdr:rowOff>0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0"/>
          <a:ext cx="3086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0</xdr:rowOff>
    </xdr:from>
    <xdr:to>
      <xdr:col>1</xdr:col>
      <xdr:colOff>266700</xdr:colOff>
      <xdr:row>1</xdr:row>
      <xdr:rowOff>0</xdr:rowOff>
    </xdr:to>
    <xdr:pic>
      <xdr:nvPicPr>
        <xdr:cNvPr id="2" name="Picture 1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0</xdr:row>
      <xdr:rowOff>19050</xdr:rowOff>
    </xdr:from>
    <xdr:to>
      <xdr:col>10</xdr:col>
      <xdr:colOff>733425</xdr:colOff>
      <xdr:row>1</xdr:row>
      <xdr:rowOff>0</xdr:rowOff>
    </xdr:to>
    <xdr:pic>
      <xdr:nvPicPr>
        <xdr:cNvPr id="3" name="Picture 5" descr="Thumbnai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5800" y="1905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0"/>
          <a:ext cx="5514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7</xdr:col>
      <xdr:colOff>371475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0"/>
          <a:ext cx="3086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180975</xdr:colOff>
      <xdr:row>0</xdr:row>
      <xdr:rowOff>9525</xdr:rowOff>
    </xdr:from>
    <xdr:to>
      <xdr:col>9</xdr:col>
      <xdr:colOff>542925</xdr:colOff>
      <xdr:row>0</xdr:row>
      <xdr:rowOff>285750</xdr:rowOff>
    </xdr:to>
    <xdr:pic>
      <xdr:nvPicPr>
        <xdr:cNvPr id="3" name="Picture 3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9525"/>
          <a:ext cx="361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0</xdr:row>
      <xdr:rowOff>0</xdr:rowOff>
    </xdr:from>
    <xdr:to>
      <xdr:col>1</xdr:col>
      <xdr:colOff>295275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0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0"/>
          <a:ext cx="539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7</xdr:col>
      <xdr:colOff>371475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0"/>
          <a:ext cx="3152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285750</xdr:colOff>
      <xdr:row>0</xdr:row>
      <xdr:rowOff>0</xdr:rowOff>
    </xdr:from>
    <xdr:to>
      <xdr:col>9</xdr:col>
      <xdr:colOff>647700</xdr:colOff>
      <xdr:row>0</xdr:row>
      <xdr:rowOff>276225</xdr:rowOff>
    </xdr:to>
    <xdr:pic>
      <xdr:nvPicPr>
        <xdr:cNvPr id="3" name="Picture 4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0"/>
          <a:ext cx="361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0</xdr:row>
      <xdr:rowOff>9525</xdr:rowOff>
    </xdr:from>
    <xdr:to>
      <xdr:col>1</xdr:col>
      <xdr:colOff>200025</xdr:colOff>
      <xdr:row>1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9525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0"/>
          <a:ext cx="439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923925</xdr:colOff>
      <xdr:row>0</xdr:row>
      <xdr:rowOff>0</xdr:rowOff>
    </xdr:from>
    <xdr:to>
      <xdr:col>6</xdr:col>
      <xdr:colOff>371475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0"/>
          <a:ext cx="3448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542925</xdr:colOff>
      <xdr:row>0</xdr:row>
      <xdr:rowOff>0</xdr:rowOff>
    </xdr:to>
    <xdr:pic>
      <xdr:nvPicPr>
        <xdr:cNvPr id="3" name="Picture 3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0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971550</xdr:colOff>
      <xdr:row>0</xdr:row>
      <xdr:rowOff>0</xdr:rowOff>
    </xdr:from>
    <xdr:to>
      <xdr:col>1</xdr:col>
      <xdr:colOff>361950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" y="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</xdr:row>
      <xdr:rowOff>0</xdr:rowOff>
    </xdr:from>
    <xdr:to>
      <xdr:col>8</xdr:col>
      <xdr:colOff>0</xdr:colOff>
      <xdr:row>1</xdr:row>
      <xdr:rowOff>276225</xdr:rowOff>
    </xdr:to>
    <xdr:pic>
      <xdr:nvPicPr>
        <xdr:cNvPr id="5" name="Picture 5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17145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742950</xdr:colOff>
      <xdr:row>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17145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398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398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276225</xdr:rowOff>
    </xdr:to>
    <xdr:pic>
      <xdr:nvPicPr>
        <xdr:cNvPr id="3" name="Picture 1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590550</xdr:colOff>
      <xdr:row>1</xdr:row>
      <xdr:rowOff>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828675</xdr:colOff>
      <xdr:row>0</xdr:row>
      <xdr:rowOff>0</xdr:rowOff>
    </xdr:from>
    <xdr:to>
      <xdr:col>7</xdr:col>
      <xdr:colOff>828675</xdr:colOff>
      <xdr:row>0</xdr:row>
      <xdr:rowOff>276225</xdr:rowOff>
    </xdr:to>
    <xdr:pic>
      <xdr:nvPicPr>
        <xdr:cNvPr id="5" name="Picture 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1" width="11.140625" style="131" bestFit="1" customWidth="1"/>
    <col min="2" max="2" width="19.28125" style="131" customWidth="1"/>
    <col min="3" max="3" width="6.28125" style="131" bestFit="1" customWidth="1"/>
    <col min="4" max="4" width="10.57421875" style="131" customWidth="1"/>
    <col min="5" max="6" width="11.00390625" style="131" customWidth="1"/>
    <col min="7" max="7" width="9.57421875" style="131" customWidth="1"/>
    <col min="8" max="8" width="8.57421875" style="131" bestFit="1" customWidth="1"/>
    <col min="9" max="9" width="9.57421875" style="131" bestFit="1" customWidth="1"/>
    <col min="10" max="10" width="18.00390625" style="131" customWidth="1"/>
    <col min="11" max="11" width="35.421875" style="131" bestFit="1" customWidth="1"/>
    <col min="12" max="12" width="16.28125" style="131" hidden="1" customWidth="1"/>
    <col min="13" max="13" width="4.421875" style="131" bestFit="1" customWidth="1"/>
    <col min="14" max="16384" width="9.140625" style="131" customWidth="1"/>
  </cols>
  <sheetData>
    <row r="1" spans="1:13" ht="23.25">
      <c r="A1" s="255" t="s">
        <v>87</v>
      </c>
      <c r="B1" s="256"/>
      <c r="C1" s="256"/>
      <c r="D1" s="256"/>
      <c r="E1" s="256"/>
      <c r="F1" s="256"/>
      <c r="G1" s="256"/>
      <c r="H1" s="256"/>
      <c r="I1" s="256"/>
      <c r="J1" s="256"/>
      <c r="K1" s="157"/>
      <c r="L1" s="157"/>
      <c r="M1" s="157"/>
    </row>
    <row r="2" spans="1:13" ht="16.5">
      <c r="A2" s="158" t="s">
        <v>82</v>
      </c>
      <c r="B2" s="159"/>
      <c r="C2" s="159"/>
      <c r="D2" s="159"/>
      <c r="E2" s="159"/>
      <c r="F2" s="159"/>
      <c r="G2" s="159"/>
      <c r="H2" s="159"/>
      <c r="I2" s="159"/>
      <c r="J2" s="159"/>
      <c r="K2" s="160"/>
      <c r="L2" s="160"/>
      <c r="M2" s="160"/>
    </row>
    <row r="3" spans="1:13" ht="15">
      <c r="A3" s="161"/>
      <c r="B3" s="252" t="s">
        <v>83</v>
      </c>
      <c r="C3" s="252"/>
      <c r="D3" s="252"/>
      <c r="E3" s="252"/>
      <c r="F3" s="252"/>
      <c r="G3" s="252"/>
      <c r="H3" s="252"/>
      <c r="I3" s="252"/>
      <c r="J3" s="252"/>
      <c r="K3" s="160"/>
      <c r="L3" s="160"/>
      <c r="M3" s="160"/>
    </row>
    <row r="4" spans="1:13" ht="15">
      <c r="A4" s="161"/>
      <c r="B4" s="252" t="s">
        <v>84</v>
      </c>
      <c r="C4" s="252"/>
      <c r="D4" s="252"/>
      <c r="E4" s="252"/>
      <c r="F4" s="252"/>
      <c r="G4" s="252"/>
      <c r="H4" s="252"/>
      <c r="I4" s="252"/>
      <c r="J4" s="252"/>
      <c r="K4" s="160"/>
      <c r="L4" s="160"/>
      <c r="M4" s="160"/>
    </row>
    <row r="5" spans="1:13" ht="15">
      <c r="A5" s="161"/>
      <c r="B5" s="252" t="s">
        <v>85</v>
      </c>
      <c r="C5" s="252"/>
      <c r="D5" s="252"/>
      <c r="E5" s="252"/>
      <c r="F5" s="252"/>
      <c r="G5" s="252"/>
      <c r="H5" s="252"/>
      <c r="I5" s="252"/>
      <c r="J5" s="252"/>
      <c r="K5" s="160"/>
      <c r="L5" s="160"/>
      <c r="M5" s="160"/>
    </row>
    <row r="6" spans="1:13" ht="18.75" thickBot="1">
      <c r="A6" s="253" t="s">
        <v>86</v>
      </c>
      <c r="B6" s="254"/>
      <c r="C6" s="254"/>
      <c r="D6" s="254"/>
      <c r="E6" s="254"/>
      <c r="F6" s="254"/>
      <c r="G6" s="254"/>
      <c r="H6" s="254"/>
      <c r="I6" s="254"/>
      <c r="J6" s="254"/>
      <c r="K6" s="162"/>
      <c r="L6" s="162"/>
      <c r="M6" s="162"/>
    </row>
    <row r="7" spans="1:13" ht="13.5" thickBot="1">
      <c r="A7" s="163"/>
      <c r="B7" s="157"/>
      <c r="C7" s="157"/>
      <c r="D7" s="157"/>
      <c r="E7" s="157"/>
      <c r="F7" s="157"/>
      <c r="G7" s="157"/>
      <c r="H7" s="157"/>
      <c r="I7" s="157"/>
      <c r="J7" s="164"/>
      <c r="K7" s="163"/>
      <c r="L7" s="157"/>
      <c r="M7" s="164"/>
    </row>
    <row r="8" spans="1:13" ht="13.5" thickBot="1">
      <c r="A8" s="172"/>
      <c r="B8" s="160"/>
      <c r="C8" s="160"/>
      <c r="D8" s="160"/>
      <c r="E8" s="160"/>
      <c r="F8" s="160"/>
      <c r="G8" s="160"/>
      <c r="H8" s="160"/>
      <c r="I8" s="160"/>
      <c r="J8" s="173"/>
      <c r="K8" s="163"/>
      <c r="L8" s="157"/>
      <c r="M8" s="164"/>
    </row>
    <row r="9" spans="1:13" ht="16.5" customHeight="1" thickBot="1">
      <c r="A9" s="246" t="s">
        <v>179</v>
      </c>
      <c r="B9" s="247"/>
      <c r="C9" s="247"/>
      <c r="D9" s="247"/>
      <c r="E9" s="247"/>
      <c r="F9" s="247"/>
      <c r="G9" s="247"/>
      <c r="H9" s="247"/>
      <c r="I9" s="247"/>
      <c r="J9" s="248"/>
      <c r="K9" s="240" t="s">
        <v>121</v>
      </c>
      <c r="L9" s="241"/>
      <c r="M9" s="242"/>
    </row>
    <row r="10" spans="1:15" ht="16.5" customHeight="1" thickBot="1">
      <c r="A10" s="246" t="s">
        <v>26</v>
      </c>
      <c r="B10" s="247"/>
      <c r="C10" s="247"/>
      <c r="D10" s="247"/>
      <c r="E10" s="247"/>
      <c r="F10" s="247"/>
      <c r="G10" s="247"/>
      <c r="H10" s="247"/>
      <c r="I10" s="247"/>
      <c r="J10" s="248"/>
      <c r="K10" s="243"/>
      <c r="L10" s="244"/>
      <c r="M10" s="245"/>
      <c r="O10" s="133"/>
    </row>
    <row r="11" spans="1:13" ht="17.25" thickBot="1">
      <c r="A11" s="257" t="s">
        <v>14</v>
      </c>
      <c r="B11" s="258"/>
      <c r="C11" s="115" t="s">
        <v>7</v>
      </c>
      <c r="D11" s="115" t="s">
        <v>0</v>
      </c>
      <c r="E11" s="115" t="s">
        <v>15</v>
      </c>
      <c r="F11" s="115"/>
      <c r="G11" s="150" t="s">
        <v>16</v>
      </c>
      <c r="H11" s="115" t="s">
        <v>167</v>
      </c>
      <c r="I11" s="115" t="s">
        <v>1</v>
      </c>
      <c r="J11" s="69" t="s">
        <v>69</v>
      </c>
      <c r="K11" s="21" t="s">
        <v>122</v>
      </c>
      <c r="L11" s="22"/>
      <c r="M11" s="143">
        <v>300</v>
      </c>
    </row>
    <row r="12" spans="1:13" ht="17.25" thickBot="1">
      <c r="A12" s="140" t="s">
        <v>155</v>
      </c>
      <c r="B12" s="97" t="s">
        <v>102</v>
      </c>
      <c r="C12" s="98">
        <v>11</v>
      </c>
      <c r="D12" s="81">
        <v>85459</v>
      </c>
      <c r="E12" s="99">
        <v>1100</v>
      </c>
      <c r="F12" s="99"/>
      <c r="G12" s="99">
        <v>1539.15</v>
      </c>
      <c r="H12" s="99">
        <f>(D12-E12+G12)*18%</f>
        <v>15461.666999999998</v>
      </c>
      <c r="I12" s="141">
        <f>D12-E12+G12+H12</f>
        <v>101359.817</v>
      </c>
      <c r="J12" s="142">
        <f>I12-H12</f>
        <v>85898.15</v>
      </c>
      <c r="K12" s="23" t="s">
        <v>123</v>
      </c>
      <c r="L12" s="23"/>
      <c r="M12" s="145">
        <v>400</v>
      </c>
    </row>
    <row r="13" spans="1:13" ht="17.25" thickBot="1">
      <c r="A13" s="144" t="s">
        <v>155</v>
      </c>
      <c r="B13" s="102" t="s">
        <v>98</v>
      </c>
      <c r="C13" s="103" t="s">
        <v>101</v>
      </c>
      <c r="D13" s="82">
        <v>84659</v>
      </c>
      <c r="E13" s="99">
        <v>1100</v>
      </c>
      <c r="F13" s="99"/>
      <c r="G13" s="99">
        <v>1539.15</v>
      </c>
      <c r="H13" s="99">
        <f aca="true" t="shared" si="0" ref="H13:H33">(D13-E13+G13)*18%</f>
        <v>15317.666999999998</v>
      </c>
      <c r="I13" s="141">
        <f aca="true" t="shared" si="1" ref="I13:I33">D13-E13+G13+H13</f>
        <v>100415.817</v>
      </c>
      <c r="J13" s="142">
        <f aca="true" t="shared" si="2" ref="J13:J33">I13-H13</f>
        <v>85098.15</v>
      </c>
      <c r="K13" s="23" t="s">
        <v>124</v>
      </c>
      <c r="L13" s="23"/>
      <c r="M13" s="145">
        <v>500</v>
      </c>
    </row>
    <row r="14" spans="1:13" ht="17.25" thickBot="1">
      <c r="A14" s="144" t="s">
        <v>155</v>
      </c>
      <c r="B14" s="102" t="s">
        <v>20</v>
      </c>
      <c r="C14" s="103">
        <v>6</v>
      </c>
      <c r="D14" s="82">
        <v>85459</v>
      </c>
      <c r="E14" s="99">
        <v>1100</v>
      </c>
      <c r="F14" s="99"/>
      <c r="G14" s="99">
        <v>1539.15</v>
      </c>
      <c r="H14" s="99">
        <f t="shared" si="0"/>
        <v>15461.666999999998</v>
      </c>
      <c r="I14" s="141">
        <f t="shared" si="1"/>
        <v>101359.817</v>
      </c>
      <c r="J14" s="142">
        <f t="shared" si="2"/>
        <v>85898.15</v>
      </c>
      <c r="K14" s="23" t="s">
        <v>125</v>
      </c>
      <c r="L14" s="23"/>
      <c r="M14" s="145">
        <v>600</v>
      </c>
    </row>
    <row r="15" spans="1:13" ht="17.25" thickBot="1">
      <c r="A15" s="144" t="s">
        <v>155</v>
      </c>
      <c r="B15" s="102" t="s">
        <v>21</v>
      </c>
      <c r="C15" s="103">
        <v>3</v>
      </c>
      <c r="D15" s="82">
        <v>85659</v>
      </c>
      <c r="E15" s="99">
        <v>1100</v>
      </c>
      <c r="F15" s="99"/>
      <c r="G15" s="99">
        <v>1539.15</v>
      </c>
      <c r="H15" s="99">
        <f t="shared" si="0"/>
        <v>15497.666999999998</v>
      </c>
      <c r="I15" s="141">
        <f t="shared" si="1"/>
        <v>101595.817</v>
      </c>
      <c r="J15" s="142">
        <f t="shared" si="2"/>
        <v>86098.15</v>
      </c>
      <c r="K15" s="23" t="s">
        <v>126</v>
      </c>
      <c r="L15" s="23"/>
      <c r="M15" s="145">
        <v>700</v>
      </c>
    </row>
    <row r="16" spans="1:13" ht="17.25" thickBot="1">
      <c r="A16" s="144" t="s">
        <v>155</v>
      </c>
      <c r="B16" s="102" t="s">
        <v>164</v>
      </c>
      <c r="C16" s="103">
        <v>3.4</v>
      </c>
      <c r="D16" s="82">
        <v>88289</v>
      </c>
      <c r="E16" s="99">
        <v>1100</v>
      </c>
      <c r="F16" s="99"/>
      <c r="G16" s="99">
        <v>1539.15</v>
      </c>
      <c r="H16" s="99">
        <f t="shared" si="0"/>
        <v>15971.067</v>
      </c>
      <c r="I16" s="141">
        <f t="shared" si="1"/>
        <v>104699.21699999999</v>
      </c>
      <c r="J16" s="142">
        <f t="shared" si="2"/>
        <v>88728.15</v>
      </c>
      <c r="K16" s="23" t="s">
        <v>127</v>
      </c>
      <c r="L16" s="23"/>
      <c r="M16" s="145">
        <v>800</v>
      </c>
    </row>
    <row r="17" spans="1:13" ht="17.25" thickBot="1">
      <c r="A17" s="144" t="s">
        <v>6</v>
      </c>
      <c r="B17" s="102" t="s">
        <v>17</v>
      </c>
      <c r="C17" s="103">
        <v>3</v>
      </c>
      <c r="D17" s="82">
        <v>86459</v>
      </c>
      <c r="E17" s="99">
        <v>1100</v>
      </c>
      <c r="F17" s="99"/>
      <c r="G17" s="99">
        <v>1539.15</v>
      </c>
      <c r="H17" s="99">
        <f t="shared" si="0"/>
        <v>15641.666999999998</v>
      </c>
      <c r="I17" s="141">
        <f t="shared" si="1"/>
        <v>102539.817</v>
      </c>
      <c r="J17" s="142">
        <f t="shared" si="2"/>
        <v>86898.15</v>
      </c>
      <c r="K17" s="29" t="s">
        <v>128</v>
      </c>
      <c r="L17" s="29"/>
      <c r="M17" s="147">
        <v>900</v>
      </c>
    </row>
    <row r="18" spans="1:10" ht="13.5" thickBot="1">
      <c r="A18" s="144" t="s">
        <v>18</v>
      </c>
      <c r="B18" s="102" t="s">
        <v>19</v>
      </c>
      <c r="C18" s="103">
        <v>11</v>
      </c>
      <c r="D18" s="82">
        <v>87309</v>
      </c>
      <c r="E18" s="99">
        <v>1100</v>
      </c>
      <c r="F18" s="99"/>
      <c r="G18" s="99">
        <v>1539.15</v>
      </c>
      <c r="H18" s="99">
        <f t="shared" si="0"/>
        <v>15794.666999999998</v>
      </c>
      <c r="I18" s="141">
        <f t="shared" si="1"/>
        <v>103542.817</v>
      </c>
      <c r="J18" s="142">
        <f t="shared" si="2"/>
        <v>87748.15</v>
      </c>
    </row>
    <row r="19" spans="1:13" ht="17.25" thickBot="1">
      <c r="A19" s="144" t="s">
        <v>156</v>
      </c>
      <c r="B19" s="102" t="s">
        <v>79</v>
      </c>
      <c r="C19" s="103">
        <v>12</v>
      </c>
      <c r="D19" s="82">
        <v>92789</v>
      </c>
      <c r="E19" s="99">
        <v>1100</v>
      </c>
      <c r="F19" s="99"/>
      <c r="G19" s="99">
        <v>1539.15</v>
      </c>
      <c r="H19" s="99">
        <f t="shared" si="0"/>
        <v>16781.067</v>
      </c>
      <c r="I19" s="141">
        <f t="shared" si="1"/>
        <v>110009.21699999999</v>
      </c>
      <c r="J19" s="142">
        <f t="shared" si="2"/>
        <v>93228.15</v>
      </c>
      <c r="K19" s="25"/>
      <c r="L19" s="25"/>
      <c r="M19" s="165"/>
    </row>
    <row r="20" spans="1:13" ht="17.25" thickBot="1">
      <c r="A20" s="144" t="s">
        <v>95</v>
      </c>
      <c r="B20" s="102" t="s">
        <v>94</v>
      </c>
      <c r="C20" s="103">
        <v>1.9</v>
      </c>
      <c r="D20" s="82">
        <v>93789</v>
      </c>
      <c r="E20" s="99">
        <v>1100</v>
      </c>
      <c r="F20" s="99"/>
      <c r="G20" s="99">
        <v>1539.15</v>
      </c>
      <c r="H20" s="99">
        <f t="shared" si="0"/>
        <v>16961.067</v>
      </c>
      <c r="I20" s="141">
        <f t="shared" si="1"/>
        <v>111189.21699999999</v>
      </c>
      <c r="J20" s="142">
        <f t="shared" si="2"/>
        <v>94228.15</v>
      </c>
      <c r="K20" s="25"/>
      <c r="L20" s="25"/>
      <c r="M20" s="165"/>
    </row>
    <row r="21" spans="1:13" ht="17.25" thickBot="1">
      <c r="A21" s="144" t="s">
        <v>156</v>
      </c>
      <c r="B21" s="102" t="s">
        <v>96</v>
      </c>
      <c r="C21" s="103"/>
      <c r="D21" s="82">
        <v>91989</v>
      </c>
      <c r="E21" s="99">
        <v>1100</v>
      </c>
      <c r="F21" s="99"/>
      <c r="G21" s="99">
        <v>1539.15</v>
      </c>
      <c r="H21" s="99">
        <f t="shared" si="0"/>
        <v>16637.067</v>
      </c>
      <c r="I21" s="141">
        <f t="shared" si="1"/>
        <v>109065.21699999999</v>
      </c>
      <c r="J21" s="142">
        <f t="shared" si="2"/>
        <v>92428.15</v>
      </c>
      <c r="K21" s="25"/>
      <c r="L21" s="25"/>
      <c r="M21" s="165"/>
    </row>
    <row r="22" spans="1:13" ht="17.25" thickBot="1">
      <c r="A22" s="144" t="s">
        <v>104</v>
      </c>
      <c r="B22" s="102" t="s">
        <v>105</v>
      </c>
      <c r="C22" s="103">
        <v>12</v>
      </c>
      <c r="D22" s="82">
        <v>87139</v>
      </c>
      <c r="E22" s="99">
        <v>1100</v>
      </c>
      <c r="F22" s="99"/>
      <c r="G22" s="99">
        <v>1539.15</v>
      </c>
      <c r="H22" s="99">
        <f t="shared" si="0"/>
        <v>15764.067</v>
      </c>
      <c r="I22" s="141">
        <f t="shared" si="1"/>
        <v>103342.21699999999</v>
      </c>
      <c r="J22" s="142">
        <f t="shared" si="2"/>
        <v>87578.15</v>
      </c>
      <c r="K22" s="25"/>
      <c r="L22" s="25"/>
      <c r="M22" s="165"/>
    </row>
    <row r="23" spans="1:13" ht="17.25" thickBot="1">
      <c r="A23" s="144" t="s">
        <v>104</v>
      </c>
      <c r="B23" s="102" t="s">
        <v>153</v>
      </c>
      <c r="C23" s="103">
        <v>10</v>
      </c>
      <c r="D23" s="82">
        <v>88989</v>
      </c>
      <c r="E23" s="99">
        <v>1100</v>
      </c>
      <c r="F23" s="99"/>
      <c r="G23" s="99">
        <v>1539.15</v>
      </c>
      <c r="H23" s="99">
        <f t="shared" si="0"/>
        <v>16097.067</v>
      </c>
      <c r="I23" s="141">
        <f t="shared" si="1"/>
        <v>105525.21699999999</v>
      </c>
      <c r="J23" s="142">
        <f t="shared" si="2"/>
        <v>89428.15</v>
      </c>
      <c r="K23" s="25"/>
      <c r="L23" s="25"/>
      <c r="M23" s="165"/>
    </row>
    <row r="24" spans="1:13" ht="17.25" thickBot="1">
      <c r="A24" s="144" t="s">
        <v>104</v>
      </c>
      <c r="B24" s="102" t="s">
        <v>81</v>
      </c>
      <c r="C24" s="103">
        <v>3</v>
      </c>
      <c r="D24" s="82">
        <v>87089</v>
      </c>
      <c r="E24" s="99">
        <v>1100</v>
      </c>
      <c r="F24" s="99"/>
      <c r="G24" s="99">
        <v>1539.15</v>
      </c>
      <c r="H24" s="99">
        <f t="shared" si="0"/>
        <v>15755.067</v>
      </c>
      <c r="I24" s="141">
        <f t="shared" si="1"/>
        <v>103283.21699999999</v>
      </c>
      <c r="J24" s="142">
        <f t="shared" si="2"/>
        <v>87528.15</v>
      </c>
      <c r="K24" s="25"/>
      <c r="L24" s="25"/>
      <c r="M24" s="165"/>
    </row>
    <row r="25" spans="1:13" ht="17.25" thickBot="1">
      <c r="A25" s="144" t="s">
        <v>104</v>
      </c>
      <c r="B25" s="102" t="s">
        <v>90</v>
      </c>
      <c r="C25" s="103">
        <v>8</v>
      </c>
      <c r="D25" s="82">
        <v>90439</v>
      </c>
      <c r="E25" s="99">
        <v>1100</v>
      </c>
      <c r="F25" s="99"/>
      <c r="G25" s="99">
        <v>1539.15</v>
      </c>
      <c r="H25" s="99">
        <f t="shared" si="0"/>
        <v>16358.067</v>
      </c>
      <c r="I25" s="141">
        <f t="shared" si="1"/>
        <v>107236.21699999999</v>
      </c>
      <c r="J25" s="142">
        <f t="shared" si="2"/>
        <v>90878.15</v>
      </c>
      <c r="K25" s="25"/>
      <c r="L25" s="25"/>
      <c r="M25" s="165"/>
    </row>
    <row r="26" spans="1:13" ht="17.25" thickBot="1">
      <c r="A26" s="144" t="s">
        <v>104</v>
      </c>
      <c r="B26" s="102" t="s">
        <v>103</v>
      </c>
      <c r="C26" s="103"/>
      <c r="D26" s="82">
        <v>89639</v>
      </c>
      <c r="E26" s="99">
        <v>1100</v>
      </c>
      <c r="F26" s="99"/>
      <c r="G26" s="99">
        <v>1539.15</v>
      </c>
      <c r="H26" s="99">
        <f t="shared" si="0"/>
        <v>16214.067</v>
      </c>
      <c r="I26" s="141">
        <f t="shared" si="1"/>
        <v>106292.21699999999</v>
      </c>
      <c r="J26" s="142">
        <f t="shared" si="2"/>
        <v>90078.15</v>
      </c>
      <c r="K26" s="25"/>
      <c r="L26" s="25"/>
      <c r="M26" s="165"/>
    </row>
    <row r="27" spans="1:13" ht="17.25" thickBot="1">
      <c r="A27" s="144" t="s">
        <v>160</v>
      </c>
      <c r="B27" s="102" t="s">
        <v>161</v>
      </c>
      <c r="C27" s="103">
        <v>40</v>
      </c>
      <c r="D27" s="82">
        <v>88539</v>
      </c>
      <c r="E27" s="99">
        <v>1100</v>
      </c>
      <c r="F27" s="99"/>
      <c r="G27" s="99">
        <v>1539.15</v>
      </c>
      <c r="H27" s="99">
        <f t="shared" si="0"/>
        <v>16016.067</v>
      </c>
      <c r="I27" s="141">
        <f t="shared" si="1"/>
        <v>104994.21699999999</v>
      </c>
      <c r="J27" s="142">
        <f t="shared" si="2"/>
        <v>88978.15</v>
      </c>
      <c r="K27" s="25"/>
      <c r="L27" s="25"/>
      <c r="M27" s="165"/>
    </row>
    <row r="28" spans="1:13" ht="17.25" thickBot="1">
      <c r="A28" s="144" t="s">
        <v>160</v>
      </c>
      <c r="B28" s="102" t="s">
        <v>159</v>
      </c>
      <c r="C28" s="103">
        <v>8</v>
      </c>
      <c r="D28" s="82">
        <v>87119</v>
      </c>
      <c r="E28" s="99">
        <v>1100</v>
      </c>
      <c r="F28" s="99"/>
      <c r="G28" s="99">
        <v>1539.15</v>
      </c>
      <c r="H28" s="99">
        <f t="shared" si="0"/>
        <v>15760.466999999999</v>
      </c>
      <c r="I28" s="141">
        <f t="shared" si="1"/>
        <v>103318.617</v>
      </c>
      <c r="J28" s="142">
        <f t="shared" si="2"/>
        <v>87558.15</v>
      </c>
      <c r="K28" s="25"/>
      <c r="L28" s="25"/>
      <c r="M28" s="165"/>
    </row>
    <row r="29" spans="1:13" ht="17.25" thickBot="1">
      <c r="A29" s="144" t="s">
        <v>160</v>
      </c>
      <c r="B29" s="102" t="s">
        <v>162</v>
      </c>
      <c r="C29" s="103">
        <v>65</v>
      </c>
      <c r="D29" s="82">
        <v>88489</v>
      </c>
      <c r="E29" s="99">
        <v>1100</v>
      </c>
      <c r="F29" s="99"/>
      <c r="G29" s="99">
        <v>1539.15</v>
      </c>
      <c r="H29" s="99">
        <f t="shared" si="0"/>
        <v>16007.067</v>
      </c>
      <c r="I29" s="141">
        <f t="shared" si="1"/>
        <v>104935.21699999999</v>
      </c>
      <c r="J29" s="142">
        <f t="shared" si="2"/>
        <v>88928.15</v>
      </c>
      <c r="K29" s="25"/>
      <c r="L29" s="25"/>
      <c r="M29" s="165"/>
    </row>
    <row r="30" spans="1:13" ht="17.25" thickBot="1">
      <c r="A30" s="144" t="s">
        <v>160</v>
      </c>
      <c r="B30" s="102" t="s">
        <v>163</v>
      </c>
      <c r="C30" s="103">
        <v>55</v>
      </c>
      <c r="D30" s="82">
        <v>88589</v>
      </c>
      <c r="E30" s="99">
        <v>1100</v>
      </c>
      <c r="F30" s="99"/>
      <c r="G30" s="99">
        <v>1539.15</v>
      </c>
      <c r="H30" s="99">
        <f t="shared" si="0"/>
        <v>16025.067</v>
      </c>
      <c r="I30" s="141">
        <f t="shared" si="1"/>
        <v>105053.21699999999</v>
      </c>
      <c r="J30" s="142">
        <f t="shared" si="2"/>
        <v>89028.15</v>
      </c>
      <c r="K30" s="25"/>
      <c r="L30" s="25"/>
      <c r="M30" s="165"/>
    </row>
    <row r="31" spans="1:13" ht="17.25" thickBot="1">
      <c r="A31" s="166" t="s">
        <v>166</v>
      </c>
      <c r="B31" s="167" t="s">
        <v>165</v>
      </c>
      <c r="C31" s="168">
        <v>3</v>
      </c>
      <c r="D31" s="82">
        <v>89309</v>
      </c>
      <c r="E31" s="99">
        <v>1100</v>
      </c>
      <c r="F31" s="99"/>
      <c r="G31" s="99">
        <v>1539.15</v>
      </c>
      <c r="H31" s="99">
        <f t="shared" si="0"/>
        <v>16154.666999999998</v>
      </c>
      <c r="I31" s="141">
        <f t="shared" si="1"/>
        <v>105902.817</v>
      </c>
      <c r="J31" s="142">
        <f t="shared" si="2"/>
        <v>89748.15</v>
      </c>
      <c r="K31" s="25"/>
      <c r="L31" s="25"/>
      <c r="M31" s="165"/>
    </row>
    <row r="32" spans="1:13" ht="17.25" thickBot="1">
      <c r="A32" s="166"/>
      <c r="B32" s="167" t="s">
        <v>171</v>
      </c>
      <c r="C32" s="168"/>
      <c r="D32" s="83">
        <v>89959</v>
      </c>
      <c r="E32" s="99">
        <v>1100</v>
      </c>
      <c r="F32" s="99"/>
      <c r="G32" s="99">
        <v>1539.15</v>
      </c>
      <c r="H32" s="99">
        <f>(D32-E32+G32)*18%</f>
        <v>16271.666999999998</v>
      </c>
      <c r="I32" s="141">
        <f>D32-E32+G32+H32</f>
        <v>106669.817</v>
      </c>
      <c r="J32" s="142">
        <f>I32-H32</f>
        <v>90398.15</v>
      </c>
      <c r="K32" s="25"/>
      <c r="L32" s="25"/>
      <c r="M32" s="165"/>
    </row>
    <row r="33" spans="1:10" ht="13.5" thickBot="1">
      <c r="A33" s="169" t="s">
        <v>97</v>
      </c>
      <c r="B33" s="170" t="s">
        <v>99</v>
      </c>
      <c r="C33" s="108" t="s">
        <v>100</v>
      </c>
      <c r="D33" s="83">
        <v>89959</v>
      </c>
      <c r="E33" s="205">
        <v>1100</v>
      </c>
      <c r="F33" s="205"/>
      <c r="G33" s="99">
        <v>1539.15</v>
      </c>
      <c r="H33" s="205">
        <f t="shared" si="0"/>
        <v>16271.666999999998</v>
      </c>
      <c r="I33" s="206">
        <f t="shared" si="1"/>
        <v>106669.817</v>
      </c>
      <c r="J33" s="207">
        <f t="shared" si="2"/>
        <v>90398.15</v>
      </c>
    </row>
    <row r="34" spans="2:9" ht="13.5" thickBot="1">
      <c r="B34" s="132"/>
      <c r="D34" s="133"/>
      <c r="E34" s="133"/>
      <c r="F34" s="133"/>
      <c r="G34" s="133"/>
      <c r="H34" s="133"/>
      <c r="I34" s="208"/>
    </row>
    <row r="35" spans="1:13" ht="13.5" customHeight="1" thickBot="1">
      <c r="A35" s="246" t="s">
        <v>22</v>
      </c>
      <c r="B35" s="247"/>
      <c r="C35" s="247"/>
      <c r="D35" s="247"/>
      <c r="E35" s="247"/>
      <c r="F35" s="247"/>
      <c r="G35" s="247"/>
      <c r="H35" s="247"/>
      <c r="I35" s="247"/>
      <c r="J35" s="248"/>
      <c r="K35" s="240" t="s">
        <v>129</v>
      </c>
      <c r="L35" s="241"/>
      <c r="M35" s="242"/>
    </row>
    <row r="36" spans="1:13" ht="13.5" customHeight="1" thickBot="1">
      <c r="A36" s="249" t="s">
        <v>14</v>
      </c>
      <c r="B36" s="250"/>
      <c r="C36" s="171" t="s">
        <v>7</v>
      </c>
      <c r="D36" s="115" t="s">
        <v>0</v>
      </c>
      <c r="E36" s="115" t="s">
        <v>15</v>
      </c>
      <c r="F36" s="115"/>
      <c r="G36" s="150" t="s">
        <v>16</v>
      </c>
      <c r="H36" s="115" t="s">
        <v>167</v>
      </c>
      <c r="I36" s="115" t="s">
        <v>1</v>
      </c>
      <c r="J36" s="69" t="s">
        <v>69</v>
      </c>
      <c r="K36" s="244"/>
      <c r="L36" s="244"/>
      <c r="M36" s="245"/>
    </row>
    <row r="37" spans="1:13" ht="13.5" customHeight="1" thickBot="1">
      <c r="A37" s="140" t="s">
        <v>6</v>
      </c>
      <c r="B37" s="97" t="s">
        <v>23</v>
      </c>
      <c r="C37" s="98">
        <v>0.9</v>
      </c>
      <c r="D37" s="81">
        <v>75491</v>
      </c>
      <c r="E37" s="99">
        <v>1100</v>
      </c>
      <c r="F37" s="99">
        <v>0</v>
      </c>
      <c r="G37" s="99">
        <v>1539.15</v>
      </c>
      <c r="H37" s="99">
        <f aca="true" t="shared" si="3" ref="H37:H54">(D37-E37-F37+G37)*18%</f>
        <v>13667.426999999998</v>
      </c>
      <c r="I37" s="141">
        <f aca="true" t="shared" si="4" ref="I37:I54">D37-E37-F37+G37+H37</f>
        <v>89597.57699999999</v>
      </c>
      <c r="J37" s="142">
        <f>I37-H37</f>
        <v>75930.15</v>
      </c>
      <c r="K37" s="22" t="s">
        <v>130</v>
      </c>
      <c r="L37" s="22"/>
      <c r="M37" s="143">
        <v>300</v>
      </c>
    </row>
    <row r="38" spans="1:13" s="146" customFormat="1" ht="13.5" customHeight="1" thickBot="1">
      <c r="A38" s="144" t="s">
        <v>107</v>
      </c>
      <c r="B38" s="102" t="s">
        <v>106</v>
      </c>
      <c r="C38" s="103">
        <v>1.2</v>
      </c>
      <c r="D38" s="82">
        <v>75457</v>
      </c>
      <c r="E38" s="99">
        <v>1100</v>
      </c>
      <c r="F38" s="99">
        <v>0</v>
      </c>
      <c r="G38" s="99">
        <v>1539.15</v>
      </c>
      <c r="H38" s="99">
        <f t="shared" si="3"/>
        <v>13661.306999999999</v>
      </c>
      <c r="I38" s="141">
        <f t="shared" si="4"/>
        <v>89557.457</v>
      </c>
      <c r="J38" s="142">
        <f aca="true" t="shared" si="5" ref="J38:J54">I38-H38</f>
        <v>75896.15</v>
      </c>
      <c r="K38" s="23" t="s">
        <v>131</v>
      </c>
      <c r="L38" s="23"/>
      <c r="M38" s="145">
        <v>400</v>
      </c>
    </row>
    <row r="39" spans="1:13" ht="17.25" thickBot="1">
      <c r="A39" s="144" t="s">
        <v>5</v>
      </c>
      <c r="B39" s="102" t="s">
        <v>172</v>
      </c>
      <c r="C39" s="103">
        <v>2.7</v>
      </c>
      <c r="D39" s="82">
        <v>71601</v>
      </c>
      <c r="E39" s="99">
        <v>1100</v>
      </c>
      <c r="F39" s="99">
        <v>0</v>
      </c>
      <c r="G39" s="99">
        <v>1539.15</v>
      </c>
      <c r="H39" s="99">
        <f>(D39-E39-F39+G39)*18%</f>
        <v>12967.226999999999</v>
      </c>
      <c r="I39" s="141">
        <f>D39-E39-F39+G39+H39</f>
        <v>85007.377</v>
      </c>
      <c r="J39" s="142">
        <f>I39-H39</f>
        <v>72040.15</v>
      </c>
      <c r="K39" s="23" t="s">
        <v>132</v>
      </c>
      <c r="L39" s="23"/>
      <c r="M39" s="145">
        <v>500</v>
      </c>
    </row>
    <row r="40" spans="1:13" ht="17.25" thickBot="1">
      <c r="A40" s="144" t="s">
        <v>5</v>
      </c>
      <c r="B40" s="128" t="s">
        <v>11</v>
      </c>
      <c r="C40" s="103">
        <v>8</v>
      </c>
      <c r="D40" s="82">
        <v>71601</v>
      </c>
      <c r="E40" s="99">
        <v>1100</v>
      </c>
      <c r="F40" s="99">
        <v>0</v>
      </c>
      <c r="G40" s="99">
        <v>1539.15</v>
      </c>
      <c r="H40" s="99">
        <f t="shared" si="3"/>
        <v>12967.226999999999</v>
      </c>
      <c r="I40" s="141">
        <f t="shared" si="4"/>
        <v>85007.377</v>
      </c>
      <c r="J40" s="142">
        <f t="shared" si="5"/>
        <v>72040.15</v>
      </c>
      <c r="K40" s="23" t="s">
        <v>133</v>
      </c>
      <c r="L40" s="23"/>
      <c r="M40" s="145">
        <v>600</v>
      </c>
    </row>
    <row r="41" spans="1:13" ht="17.25" thickBot="1">
      <c r="A41" s="144" t="s">
        <v>5</v>
      </c>
      <c r="B41" s="128" t="s">
        <v>108</v>
      </c>
      <c r="C41" s="103">
        <v>8</v>
      </c>
      <c r="D41" s="82">
        <v>73101</v>
      </c>
      <c r="E41" s="99">
        <v>1100</v>
      </c>
      <c r="F41" s="99">
        <v>0</v>
      </c>
      <c r="G41" s="99">
        <v>1539.15</v>
      </c>
      <c r="H41" s="99">
        <f t="shared" si="3"/>
        <v>13237.226999999999</v>
      </c>
      <c r="I41" s="141">
        <f t="shared" si="4"/>
        <v>86777.377</v>
      </c>
      <c r="J41" s="142">
        <f t="shared" si="5"/>
        <v>73540.15</v>
      </c>
      <c r="K41" s="23" t="s">
        <v>134</v>
      </c>
      <c r="L41" s="23"/>
      <c r="M41" s="145">
        <v>700</v>
      </c>
    </row>
    <row r="42" spans="1:13" s="146" customFormat="1" ht="17.25" thickBot="1">
      <c r="A42" s="144" t="s">
        <v>24</v>
      </c>
      <c r="B42" s="128" t="s">
        <v>89</v>
      </c>
      <c r="C42" s="103">
        <v>18</v>
      </c>
      <c r="D42" s="82">
        <v>73047</v>
      </c>
      <c r="E42" s="99">
        <v>1100</v>
      </c>
      <c r="F42" s="99">
        <v>0</v>
      </c>
      <c r="G42" s="99">
        <v>1539.15</v>
      </c>
      <c r="H42" s="99">
        <f t="shared" si="3"/>
        <v>13227.506999999998</v>
      </c>
      <c r="I42" s="141">
        <f t="shared" si="4"/>
        <v>86713.65699999999</v>
      </c>
      <c r="J42" s="142">
        <f t="shared" si="5"/>
        <v>73486.15</v>
      </c>
      <c r="K42" s="23" t="s">
        <v>135</v>
      </c>
      <c r="L42" s="23"/>
      <c r="M42" s="145">
        <v>750</v>
      </c>
    </row>
    <row r="43" spans="1:13" s="109" customFormat="1" ht="17.25" thickBot="1">
      <c r="A43" s="144" t="s">
        <v>9</v>
      </c>
      <c r="B43" s="105" t="s">
        <v>8</v>
      </c>
      <c r="C43" s="103">
        <v>1.2</v>
      </c>
      <c r="D43" s="82">
        <v>71531</v>
      </c>
      <c r="E43" s="99">
        <v>1100</v>
      </c>
      <c r="F43" s="99">
        <v>0</v>
      </c>
      <c r="G43" s="99">
        <v>1539.15</v>
      </c>
      <c r="H43" s="99">
        <f t="shared" si="3"/>
        <v>12954.626999999999</v>
      </c>
      <c r="I43" s="141">
        <f t="shared" si="4"/>
        <v>84924.77699999999</v>
      </c>
      <c r="J43" s="142">
        <f t="shared" si="5"/>
        <v>71970.15</v>
      </c>
      <c r="K43" s="29" t="s">
        <v>136</v>
      </c>
      <c r="L43" s="29"/>
      <c r="M43" s="147">
        <v>800</v>
      </c>
    </row>
    <row r="44" spans="1:10" s="109" customFormat="1" ht="13.5" thickBot="1">
      <c r="A44" s="144" t="s">
        <v>71</v>
      </c>
      <c r="B44" s="102" t="s">
        <v>70</v>
      </c>
      <c r="C44" s="103">
        <v>0.35</v>
      </c>
      <c r="D44" s="82">
        <v>73628</v>
      </c>
      <c r="E44" s="99">
        <v>1100</v>
      </c>
      <c r="F44" s="99">
        <v>0</v>
      </c>
      <c r="G44" s="99">
        <v>1539.15</v>
      </c>
      <c r="H44" s="99">
        <f t="shared" si="3"/>
        <v>13332.086999999998</v>
      </c>
      <c r="I44" s="141">
        <f t="shared" si="4"/>
        <v>87399.237</v>
      </c>
      <c r="J44" s="142">
        <f t="shared" si="5"/>
        <v>74067.15</v>
      </c>
    </row>
    <row r="45" spans="1:10" s="109" customFormat="1" ht="13.5" thickBot="1">
      <c r="A45" s="144" t="s">
        <v>10</v>
      </c>
      <c r="B45" s="105" t="s">
        <v>113</v>
      </c>
      <c r="C45" s="103">
        <v>0.28</v>
      </c>
      <c r="D45" s="82">
        <v>73941</v>
      </c>
      <c r="E45" s="99">
        <v>1100</v>
      </c>
      <c r="F45" s="99">
        <v>0</v>
      </c>
      <c r="G45" s="99">
        <v>1539.15</v>
      </c>
      <c r="H45" s="99">
        <f t="shared" si="3"/>
        <v>13388.426999999998</v>
      </c>
      <c r="I45" s="141">
        <f t="shared" si="4"/>
        <v>87768.57699999999</v>
      </c>
      <c r="J45" s="142">
        <f t="shared" si="5"/>
        <v>74380.15</v>
      </c>
    </row>
    <row r="46" spans="1:10" s="109" customFormat="1" ht="13.5" thickBot="1">
      <c r="A46" s="144" t="s">
        <v>10</v>
      </c>
      <c r="B46" s="105" t="s">
        <v>112</v>
      </c>
      <c r="C46" s="148">
        <v>0.22</v>
      </c>
      <c r="D46" s="220">
        <v>73941</v>
      </c>
      <c r="E46" s="99">
        <v>1100</v>
      </c>
      <c r="F46" s="99">
        <v>0</v>
      </c>
      <c r="G46" s="99">
        <v>1539.15</v>
      </c>
      <c r="H46" s="99">
        <f t="shared" si="3"/>
        <v>13388.426999999998</v>
      </c>
      <c r="I46" s="141">
        <f t="shared" si="4"/>
        <v>87768.57699999999</v>
      </c>
      <c r="J46" s="142">
        <f t="shared" si="5"/>
        <v>74380.15</v>
      </c>
    </row>
    <row r="47" spans="1:13" s="109" customFormat="1" ht="13.5" thickBot="1">
      <c r="A47" s="144" t="s">
        <v>33</v>
      </c>
      <c r="B47" s="102" t="s">
        <v>34</v>
      </c>
      <c r="C47" s="103">
        <v>0.43</v>
      </c>
      <c r="D47" s="82">
        <v>77901</v>
      </c>
      <c r="E47" s="99">
        <v>1100</v>
      </c>
      <c r="F47" s="99">
        <v>0</v>
      </c>
      <c r="G47" s="99">
        <v>1539.15</v>
      </c>
      <c r="H47" s="99">
        <f t="shared" si="3"/>
        <v>14101.226999999999</v>
      </c>
      <c r="I47" s="141">
        <f t="shared" si="4"/>
        <v>92441.377</v>
      </c>
      <c r="J47" s="142">
        <f t="shared" si="5"/>
        <v>78340.15</v>
      </c>
      <c r="K47" s="160"/>
      <c r="L47" s="160"/>
      <c r="M47" s="160"/>
    </row>
    <row r="48" spans="1:13" s="149" customFormat="1" ht="13.5" thickBot="1">
      <c r="A48" s="144" t="s">
        <v>33</v>
      </c>
      <c r="B48" s="102" t="s">
        <v>93</v>
      </c>
      <c r="C48" s="103">
        <v>0.22</v>
      </c>
      <c r="D48" s="82">
        <v>79351</v>
      </c>
      <c r="E48" s="99">
        <v>1100</v>
      </c>
      <c r="F48" s="99">
        <v>0</v>
      </c>
      <c r="G48" s="99">
        <v>1539.15</v>
      </c>
      <c r="H48" s="99">
        <f t="shared" si="3"/>
        <v>14362.226999999999</v>
      </c>
      <c r="I48" s="141">
        <f t="shared" si="4"/>
        <v>94152.377</v>
      </c>
      <c r="J48" s="142">
        <f t="shared" si="5"/>
        <v>79790.15</v>
      </c>
      <c r="K48" s="209"/>
      <c r="L48" s="209"/>
      <c r="M48" s="209"/>
    </row>
    <row r="49" spans="1:13" ht="13.5" thickBot="1">
      <c r="A49" s="144" t="s">
        <v>33</v>
      </c>
      <c r="B49" s="102" t="s">
        <v>91</v>
      </c>
      <c r="C49" s="103"/>
      <c r="D49" s="82">
        <v>75171</v>
      </c>
      <c r="E49" s="99">
        <v>1100</v>
      </c>
      <c r="F49" s="99">
        <v>0</v>
      </c>
      <c r="G49" s="99">
        <v>1539.15</v>
      </c>
      <c r="H49" s="99">
        <f t="shared" si="3"/>
        <v>13609.827</v>
      </c>
      <c r="I49" s="141">
        <f t="shared" si="4"/>
        <v>89219.977</v>
      </c>
      <c r="J49" s="142">
        <f t="shared" si="5"/>
        <v>75610.15</v>
      </c>
      <c r="K49" s="160"/>
      <c r="L49" s="160"/>
      <c r="M49" s="160"/>
    </row>
    <row r="50" spans="1:13" s="149" customFormat="1" ht="13.5" thickBot="1">
      <c r="A50" s="144" t="s">
        <v>33</v>
      </c>
      <c r="B50" s="102" t="s">
        <v>111</v>
      </c>
      <c r="C50" s="103"/>
      <c r="D50" s="82">
        <v>78791</v>
      </c>
      <c r="E50" s="99">
        <v>1100</v>
      </c>
      <c r="F50" s="99">
        <v>0</v>
      </c>
      <c r="G50" s="99">
        <v>1539.15</v>
      </c>
      <c r="H50" s="99">
        <f t="shared" si="3"/>
        <v>14261.426999999998</v>
      </c>
      <c r="I50" s="141">
        <f t="shared" si="4"/>
        <v>93491.57699999999</v>
      </c>
      <c r="J50" s="142">
        <f t="shared" si="5"/>
        <v>79230.15</v>
      </c>
      <c r="K50" s="160"/>
      <c r="L50" s="160"/>
      <c r="M50" s="160"/>
    </row>
    <row r="51" spans="1:13" ht="13.5" thickBot="1">
      <c r="A51" s="144" t="s">
        <v>2</v>
      </c>
      <c r="B51" s="128" t="s">
        <v>3</v>
      </c>
      <c r="C51" s="103" t="s">
        <v>27</v>
      </c>
      <c r="D51" s="82">
        <v>67934</v>
      </c>
      <c r="E51" s="127">
        <v>0</v>
      </c>
      <c r="F51" s="125">
        <v>0</v>
      </c>
      <c r="G51" s="99">
        <v>1539.15</v>
      </c>
      <c r="H51" s="99">
        <f t="shared" si="3"/>
        <v>12505.166999999998</v>
      </c>
      <c r="I51" s="141">
        <f t="shared" si="4"/>
        <v>81978.317</v>
      </c>
      <c r="J51" s="142">
        <f t="shared" si="5"/>
        <v>69473.15</v>
      </c>
      <c r="K51" s="251"/>
      <c r="L51" s="251"/>
      <c r="M51" s="209"/>
    </row>
    <row r="52" spans="1:13" ht="14.25" thickBot="1">
      <c r="A52" s="144" t="s">
        <v>2</v>
      </c>
      <c r="B52" s="128" t="s">
        <v>4</v>
      </c>
      <c r="C52" s="103" t="s">
        <v>27</v>
      </c>
      <c r="D52" s="82">
        <v>63790</v>
      </c>
      <c r="E52" s="127">
        <v>0</v>
      </c>
      <c r="F52" s="125">
        <v>0</v>
      </c>
      <c r="G52" s="99">
        <v>1539.15</v>
      </c>
      <c r="H52" s="99">
        <f t="shared" si="3"/>
        <v>11759.247</v>
      </c>
      <c r="I52" s="141">
        <f t="shared" si="4"/>
        <v>77088.397</v>
      </c>
      <c r="J52" s="142">
        <f t="shared" si="5"/>
        <v>65329.149999999994</v>
      </c>
      <c r="K52" s="20"/>
      <c r="L52" s="210"/>
      <c r="M52" s="160"/>
    </row>
    <row r="53" spans="1:13" s="149" customFormat="1" ht="13.5" thickBot="1">
      <c r="A53" s="144" t="s">
        <v>2</v>
      </c>
      <c r="B53" s="102" t="s">
        <v>13</v>
      </c>
      <c r="C53" s="103" t="s">
        <v>27</v>
      </c>
      <c r="D53" s="82">
        <v>67071</v>
      </c>
      <c r="E53" s="127">
        <v>0</v>
      </c>
      <c r="F53" s="125">
        <v>0</v>
      </c>
      <c r="G53" s="99">
        <v>1539.15</v>
      </c>
      <c r="H53" s="99">
        <f t="shared" si="3"/>
        <v>12349.827</v>
      </c>
      <c r="I53" s="141">
        <f t="shared" si="4"/>
        <v>80959.977</v>
      </c>
      <c r="J53" s="142">
        <f t="shared" si="5"/>
        <v>68610.15</v>
      </c>
      <c r="K53" s="211"/>
      <c r="L53" s="210"/>
      <c r="M53" s="160"/>
    </row>
    <row r="54" spans="1:13" ht="13.5" thickBot="1">
      <c r="A54" s="63" t="s">
        <v>2</v>
      </c>
      <c r="B54" s="19" t="s">
        <v>28</v>
      </c>
      <c r="C54" s="108" t="s">
        <v>27</v>
      </c>
      <c r="D54" s="83">
        <v>68811</v>
      </c>
      <c r="E54" s="130">
        <v>0</v>
      </c>
      <c r="F54" s="212">
        <v>0</v>
      </c>
      <c r="G54" s="99">
        <v>1539.15</v>
      </c>
      <c r="H54" s="205">
        <f t="shared" si="3"/>
        <v>12663.026999999998</v>
      </c>
      <c r="I54" s="206">
        <f t="shared" si="4"/>
        <v>83013.177</v>
      </c>
      <c r="J54" s="207">
        <f t="shared" si="5"/>
        <v>70350.15</v>
      </c>
      <c r="K54" s="211"/>
      <c r="L54" s="210"/>
      <c r="M54" s="160"/>
    </row>
    <row r="55" spans="2:13" ht="15.75" customHeight="1" thickBot="1">
      <c r="B55" s="132"/>
      <c r="D55" s="133"/>
      <c r="G55" s="133"/>
      <c r="H55" s="133"/>
      <c r="I55" s="208"/>
      <c r="K55" s="20" t="s">
        <v>92</v>
      </c>
      <c r="L55" s="210"/>
      <c r="M55" s="160"/>
    </row>
    <row r="56" spans="1:13" ht="15.75" customHeight="1" thickBot="1">
      <c r="A56" s="246" t="s">
        <v>25</v>
      </c>
      <c r="B56" s="247"/>
      <c r="C56" s="247"/>
      <c r="D56" s="247"/>
      <c r="E56" s="247"/>
      <c r="F56" s="247"/>
      <c r="G56" s="247"/>
      <c r="H56" s="247"/>
      <c r="I56" s="247"/>
      <c r="J56" s="248"/>
      <c r="K56" s="160"/>
      <c r="L56" s="160"/>
      <c r="M56" s="160"/>
    </row>
    <row r="57" spans="1:13" ht="13.5" thickBot="1">
      <c r="A57" s="257" t="s">
        <v>14</v>
      </c>
      <c r="B57" s="258"/>
      <c r="C57" s="150" t="s">
        <v>7</v>
      </c>
      <c r="D57" s="115" t="s">
        <v>0</v>
      </c>
      <c r="E57" s="115" t="s">
        <v>15</v>
      </c>
      <c r="F57" s="115"/>
      <c r="G57" s="150" t="s">
        <v>16</v>
      </c>
      <c r="H57" s="115" t="s">
        <v>167</v>
      </c>
      <c r="I57" s="115" t="s">
        <v>1</v>
      </c>
      <c r="J57" s="70" t="s">
        <v>69</v>
      </c>
      <c r="K57" s="213"/>
      <c r="L57" s="203"/>
      <c r="M57" s="160"/>
    </row>
    <row r="58" spans="1:13" ht="13.5" thickBot="1">
      <c r="A58" s="151" t="s">
        <v>30</v>
      </c>
      <c r="B58" s="119" t="s">
        <v>80</v>
      </c>
      <c r="C58" s="98">
        <v>0.92</v>
      </c>
      <c r="D58" s="221">
        <v>72451</v>
      </c>
      <c r="E58" s="99">
        <v>1100</v>
      </c>
      <c r="F58" s="99">
        <v>0</v>
      </c>
      <c r="G58" s="99">
        <v>1539.15</v>
      </c>
      <c r="H58" s="99">
        <f aca="true" t="shared" si="6" ref="H58:H67">(D58-E58-F58+G58)*18%</f>
        <v>13120.226999999999</v>
      </c>
      <c r="I58" s="141">
        <f aca="true" t="shared" si="7" ref="I58:I67">D58-E58-F58+G58+H58</f>
        <v>86010.377</v>
      </c>
      <c r="J58" s="142">
        <f aca="true" t="shared" si="8" ref="J58:J67">I58-H58</f>
        <v>72890.15</v>
      </c>
      <c r="K58" s="211"/>
      <c r="L58" s="210"/>
      <c r="M58" s="152"/>
    </row>
    <row r="59" spans="1:13" ht="13.5" thickBot="1">
      <c r="A59" s="153" t="s">
        <v>173</v>
      </c>
      <c r="B59" s="121" t="s">
        <v>170</v>
      </c>
      <c r="C59" s="103">
        <v>1.1</v>
      </c>
      <c r="D59" s="222">
        <v>72051</v>
      </c>
      <c r="E59" s="99">
        <v>1100</v>
      </c>
      <c r="F59" s="99">
        <v>0</v>
      </c>
      <c r="G59" s="99">
        <v>1539.15</v>
      </c>
      <c r="H59" s="99">
        <f t="shared" si="6"/>
        <v>13048.226999999999</v>
      </c>
      <c r="I59" s="141">
        <f t="shared" si="7"/>
        <v>85538.377</v>
      </c>
      <c r="J59" s="142">
        <f>I59-H59</f>
        <v>72490.15</v>
      </c>
      <c r="K59" s="211"/>
      <c r="L59" s="210"/>
      <c r="M59" s="152"/>
    </row>
    <row r="60" spans="1:13" ht="13.5" thickBot="1">
      <c r="A60" s="153" t="s">
        <v>30</v>
      </c>
      <c r="B60" s="121" t="s">
        <v>120</v>
      </c>
      <c r="C60" s="103">
        <v>2</v>
      </c>
      <c r="D60" s="222">
        <v>72451</v>
      </c>
      <c r="E60" s="99">
        <v>1100</v>
      </c>
      <c r="F60" s="99">
        <v>0</v>
      </c>
      <c r="G60" s="99">
        <v>1539.15</v>
      </c>
      <c r="H60" s="99">
        <f t="shared" si="6"/>
        <v>13120.226999999999</v>
      </c>
      <c r="I60" s="141">
        <f t="shared" si="7"/>
        <v>86010.377</v>
      </c>
      <c r="J60" s="142">
        <f t="shared" si="8"/>
        <v>72890.15</v>
      </c>
      <c r="K60" s="211"/>
      <c r="L60" s="210"/>
      <c r="M60" s="152"/>
    </row>
    <row r="61" spans="1:13" ht="13.5" thickBot="1">
      <c r="A61" s="153" t="s">
        <v>30</v>
      </c>
      <c r="B61" s="121" t="s">
        <v>169</v>
      </c>
      <c r="C61" s="103">
        <v>3</v>
      </c>
      <c r="D61" s="222">
        <v>72351</v>
      </c>
      <c r="E61" s="99">
        <v>1100</v>
      </c>
      <c r="F61" s="99">
        <v>0</v>
      </c>
      <c r="G61" s="99">
        <v>1539.15</v>
      </c>
      <c r="H61" s="99">
        <f t="shared" si="6"/>
        <v>13102.226999999999</v>
      </c>
      <c r="I61" s="141">
        <f t="shared" si="7"/>
        <v>85892.377</v>
      </c>
      <c r="J61" s="142">
        <f t="shared" si="8"/>
        <v>72790.15</v>
      </c>
      <c r="K61" s="211"/>
      <c r="L61" s="210"/>
      <c r="M61" s="152"/>
    </row>
    <row r="62" spans="1:13" ht="13.5" thickBot="1">
      <c r="A62" s="153" t="s">
        <v>74</v>
      </c>
      <c r="B62" s="121" t="s">
        <v>12</v>
      </c>
      <c r="C62" s="103">
        <v>4.2</v>
      </c>
      <c r="D62" s="222">
        <v>81227</v>
      </c>
      <c r="E62" s="99">
        <v>1100</v>
      </c>
      <c r="F62" s="99">
        <v>0</v>
      </c>
      <c r="G62" s="99">
        <v>1539.15</v>
      </c>
      <c r="H62" s="99">
        <f t="shared" si="6"/>
        <v>14699.907</v>
      </c>
      <c r="I62" s="141">
        <f t="shared" si="7"/>
        <v>96366.057</v>
      </c>
      <c r="J62" s="142">
        <f t="shared" si="8"/>
        <v>81666.15</v>
      </c>
      <c r="K62" s="211"/>
      <c r="L62" s="210"/>
      <c r="M62" s="152"/>
    </row>
    <row r="63" spans="1:13" ht="14.25" customHeight="1" thickBot="1">
      <c r="A63" s="153" t="s">
        <v>36</v>
      </c>
      <c r="B63" s="121" t="s">
        <v>35</v>
      </c>
      <c r="C63" s="103">
        <v>6.5</v>
      </c>
      <c r="D63" s="222">
        <v>80421</v>
      </c>
      <c r="E63" s="99">
        <v>1100</v>
      </c>
      <c r="F63" s="99">
        <v>0</v>
      </c>
      <c r="G63" s="99">
        <v>1539.15</v>
      </c>
      <c r="H63" s="99">
        <f t="shared" si="6"/>
        <v>14554.827</v>
      </c>
      <c r="I63" s="141">
        <f t="shared" si="7"/>
        <v>95414.977</v>
      </c>
      <c r="J63" s="142">
        <f t="shared" si="8"/>
        <v>80860.15</v>
      </c>
      <c r="K63" s="160"/>
      <c r="L63" s="160"/>
      <c r="M63" s="152"/>
    </row>
    <row r="64" spans="1:13" ht="13.5" customHeight="1" thickBot="1">
      <c r="A64" s="153" t="s">
        <v>73</v>
      </c>
      <c r="B64" s="121" t="s">
        <v>72</v>
      </c>
      <c r="C64" s="103">
        <v>50</v>
      </c>
      <c r="D64" s="222">
        <v>81491</v>
      </c>
      <c r="E64" s="99">
        <v>1100</v>
      </c>
      <c r="F64" s="99">
        <v>0</v>
      </c>
      <c r="G64" s="99">
        <v>1539.15</v>
      </c>
      <c r="H64" s="99">
        <f t="shared" si="6"/>
        <v>14747.426999999998</v>
      </c>
      <c r="I64" s="141">
        <f t="shared" si="7"/>
        <v>96677.57699999999</v>
      </c>
      <c r="J64" s="142">
        <f t="shared" si="8"/>
        <v>81930.15</v>
      </c>
      <c r="K64" s="160"/>
      <c r="L64" s="160"/>
      <c r="M64" s="152"/>
    </row>
    <row r="65" spans="1:13" ht="13.5" thickBot="1">
      <c r="A65" s="153" t="s">
        <v>2</v>
      </c>
      <c r="B65" s="121" t="s">
        <v>29</v>
      </c>
      <c r="C65" s="103" t="s">
        <v>27</v>
      </c>
      <c r="D65" s="222">
        <v>73670</v>
      </c>
      <c r="E65" s="127">
        <v>0</v>
      </c>
      <c r="F65" s="125">
        <v>0</v>
      </c>
      <c r="G65" s="99">
        <v>1539.15</v>
      </c>
      <c r="H65" s="99">
        <f t="shared" si="6"/>
        <v>13537.646999999999</v>
      </c>
      <c r="I65" s="141">
        <f t="shared" si="7"/>
        <v>88746.79699999999</v>
      </c>
      <c r="J65" s="142">
        <f t="shared" si="8"/>
        <v>75209.15</v>
      </c>
      <c r="K65" s="160"/>
      <c r="L65" s="160"/>
      <c r="M65" s="152"/>
    </row>
    <row r="66" spans="1:13" ht="13.5" thickBot="1">
      <c r="A66" s="153" t="s">
        <v>2</v>
      </c>
      <c r="B66" s="121" t="s">
        <v>31</v>
      </c>
      <c r="C66" s="103" t="s">
        <v>27</v>
      </c>
      <c r="D66" s="222">
        <v>72864</v>
      </c>
      <c r="E66" s="127">
        <v>0</v>
      </c>
      <c r="F66" s="125">
        <v>0</v>
      </c>
      <c r="G66" s="99">
        <v>1539.15</v>
      </c>
      <c r="H66" s="99">
        <f t="shared" si="6"/>
        <v>13392.567</v>
      </c>
      <c r="I66" s="141">
        <f t="shared" si="7"/>
        <v>87795.71699999999</v>
      </c>
      <c r="J66" s="142">
        <f t="shared" si="8"/>
        <v>74403.15</v>
      </c>
      <c r="K66" s="160"/>
      <c r="L66" s="160"/>
      <c r="M66" s="152"/>
    </row>
    <row r="67" spans="1:13" ht="13.5" thickBot="1">
      <c r="A67" s="154" t="s">
        <v>2</v>
      </c>
      <c r="B67" s="155" t="s">
        <v>32</v>
      </c>
      <c r="C67" s="108" t="s">
        <v>27</v>
      </c>
      <c r="D67" s="223">
        <v>65571</v>
      </c>
      <c r="E67" s="130">
        <v>0</v>
      </c>
      <c r="F67" s="212">
        <v>0</v>
      </c>
      <c r="G67" s="99">
        <v>1539.15</v>
      </c>
      <c r="H67" s="205">
        <f t="shared" si="6"/>
        <v>12079.827</v>
      </c>
      <c r="I67" s="206">
        <f t="shared" si="7"/>
        <v>79189.977</v>
      </c>
      <c r="J67" s="207">
        <f t="shared" si="8"/>
        <v>67110.15</v>
      </c>
      <c r="K67" s="160"/>
      <c r="L67" s="160"/>
      <c r="M67" s="152"/>
    </row>
    <row r="68" spans="1:9" ht="12.75">
      <c r="A68" s="214"/>
      <c r="B68" s="95"/>
      <c r="C68" s="95"/>
      <c r="D68" s="95"/>
      <c r="E68" s="95"/>
      <c r="F68" s="95"/>
      <c r="G68" s="95"/>
      <c r="H68" s="95"/>
      <c r="I68" s="95"/>
    </row>
    <row r="69" spans="1:10" ht="13.5">
      <c r="A69" s="20"/>
      <c r="B69" s="38"/>
      <c r="C69" s="160"/>
      <c r="D69" s="39"/>
      <c r="E69" s="39"/>
      <c r="F69" s="39"/>
      <c r="G69" s="39"/>
      <c r="H69" s="194"/>
      <c r="I69" s="177"/>
      <c r="J69" s="177"/>
    </row>
    <row r="70" spans="1:3" ht="15">
      <c r="A70" s="215"/>
      <c r="B70" s="215"/>
      <c r="C70" s="215"/>
    </row>
    <row r="71" spans="2:11" ht="16.5" customHeight="1">
      <c r="B71" s="160"/>
      <c r="C71" s="160"/>
      <c r="D71" s="160"/>
      <c r="E71" s="160"/>
      <c r="F71" s="160"/>
      <c r="G71" s="160"/>
      <c r="H71" s="160"/>
      <c r="I71" s="160"/>
      <c r="J71" s="160"/>
      <c r="K71" s="160"/>
    </row>
    <row r="72" spans="1:13" ht="12.75">
      <c r="A72" s="48"/>
      <c r="B72" s="160"/>
      <c r="C72" s="48"/>
      <c r="D72" s="160"/>
      <c r="E72" s="160"/>
      <c r="F72" s="160"/>
      <c r="G72" s="160"/>
      <c r="H72" s="160"/>
      <c r="I72" s="160"/>
      <c r="J72" s="160"/>
      <c r="K72" s="160"/>
      <c r="L72" s="160"/>
      <c r="M72" s="160"/>
    </row>
    <row r="73" spans="1:13" ht="12.75">
      <c r="A73" s="216"/>
      <c r="B73" s="216"/>
      <c r="C73" s="189"/>
      <c r="D73" s="44"/>
      <c r="E73" s="44"/>
      <c r="F73" s="44"/>
      <c r="G73" s="44"/>
      <c r="H73" s="44"/>
      <c r="I73" s="189"/>
      <c r="J73" s="44"/>
      <c r="K73" s="160"/>
      <c r="L73" s="160"/>
      <c r="M73" s="160"/>
    </row>
    <row r="74" spans="1:13" ht="12.75">
      <c r="A74" s="203"/>
      <c r="B74" s="204"/>
      <c r="C74" s="192"/>
      <c r="D74" s="193"/>
      <c r="E74" s="193"/>
      <c r="F74" s="193"/>
      <c r="G74" s="193"/>
      <c r="H74" s="193"/>
      <c r="I74" s="177"/>
      <c r="J74" s="177"/>
      <c r="K74" s="160"/>
      <c r="L74" s="160"/>
      <c r="M74" s="160"/>
    </row>
    <row r="75" spans="1:13" ht="12.75">
      <c r="A75" s="217"/>
      <c r="B75" s="204"/>
      <c r="C75" s="192"/>
      <c r="D75" s="193"/>
      <c r="E75" s="193"/>
      <c r="F75" s="193"/>
      <c r="G75" s="193"/>
      <c r="H75" s="194"/>
      <c r="I75" s="177"/>
      <c r="J75" s="177"/>
      <c r="K75" s="160"/>
      <c r="L75" s="160"/>
      <c r="M75" s="160"/>
    </row>
    <row r="76" spans="1:13" ht="12.75">
      <c r="A76" s="160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</row>
    <row r="77" spans="1:13" ht="12.75">
      <c r="A77" s="160"/>
      <c r="B77" s="160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</row>
    <row r="78" spans="1:13" ht="12.75">
      <c r="A78" s="48"/>
      <c r="B78" s="160"/>
      <c r="C78" s="48"/>
      <c r="D78" s="160"/>
      <c r="E78" s="160"/>
      <c r="F78" s="160"/>
      <c r="G78" s="160"/>
      <c r="H78" s="160"/>
      <c r="I78" s="160"/>
      <c r="J78" s="160"/>
      <c r="K78" s="160"/>
      <c r="L78" s="160"/>
      <c r="M78" s="160"/>
    </row>
    <row r="79" spans="1:13" ht="12.75">
      <c r="A79" s="160"/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</row>
    <row r="80" spans="1:13" ht="12.75">
      <c r="A80" s="216"/>
      <c r="B80" s="216"/>
      <c r="C80" s="44"/>
      <c r="D80" s="44"/>
      <c r="E80" s="44"/>
      <c r="F80" s="44"/>
      <c r="G80" s="44"/>
      <c r="H80" s="44"/>
      <c r="I80" s="189"/>
      <c r="J80" s="44"/>
      <c r="K80" s="160"/>
      <c r="L80" s="160"/>
      <c r="M80" s="160"/>
    </row>
    <row r="81" spans="1:13" ht="12.75">
      <c r="A81" s="38"/>
      <c r="B81" s="38"/>
      <c r="C81" s="192"/>
      <c r="D81" s="152"/>
      <c r="E81" s="152"/>
      <c r="F81" s="152"/>
      <c r="G81" s="152"/>
      <c r="H81" s="218"/>
      <c r="I81" s="177"/>
      <c r="J81" s="177"/>
      <c r="K81" s="160"/>
      <c r="L81" s="160"/>
      <c r="M81" s="160"/>
    </row>
    <row r="82" spans="1:13" ht="12.75">
      <c r="A82" s="38"/>
      <c r="B82" s="38"/>
      <c r="C82" s="192"/>
      <c r="D82" s="152"/>
      <c r="E82" s="152"/>
      <c r="F82" s="152"/>
      <c r="G82" s="152"/>
      <c r="H82" s="218"/>
      <c r="I82" s="177"/>
      <c r="J82" s="177"/>
      <c r="K82" s="160"/>
      <c r="L82" s="160"/>
      <c r="M82" s="160"/>
    </row>
    <row r="83" spans="1:13" ht="12.75">
      <c r="A83" s="38"/>
      <c r="B83" s="38"/>
      <c r="C83" s="192"/>
      <c r="D83" s="152"/>
      <c r="E83" s="152"/>
      <c r="F83" s="152"/>
      <c r="G83" s="152"/>
      <c r="H83" s="218"/>
      <c r="I83" s="177"/>
      <c r="J83" s="177"/>
      <c r="K83" s="160"/>
      <c r="L83" s="160"/>
      <c r="M83" s="160"/>
    </row>
    <row r="84" spans="1:13" ht="12.75">
      <c r="A84" s="160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</row>
    <row r="85" spans="1:13" ht="12.75">
      <c r="A85" s="160"/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</row>
    <row r="86" spans="1:13" ht="12.75">
      <c r="A86" s="48"/>
      <c r="B86" s="160"/>
      <c r="C86" s="48"/>
      <c r="D86" s="160"/>
      <c r="E86" s="160"/>
      <c r="F86" s="160"/>
      <c r="G86" s="160"/>
      <c r="H86" s="160"/>
      <c r="I86" s="160"/>
      <c r="J86" s="160"/>
      <c r="K86" s="160"/>
      <c r="L86" s="160"/>
      <c r="M86" s="160"/>
    </row>
    <row r="87" spans="1:13" ht="12.75">
      <c r="A87" s="216"/>
      <c r="B87" s="216"/>
      <c r="C87" s="189"/>
      <c r="D87" s="44"/>
      <c r="E87" s="44"/>
      <c r="F87" s="44"/>
      <c r="G87" s="44"/>
      <c r="H87" s="44"/>
      <c r="I87" s="189"/>
      <c r="J87" s="44"/>
      <c r="K87" s="160"/>
      <c r="L87" s="160"/>
      <c r="M87" s="160"/>
    </row>
    <row r="88" spans="1:13" ht="12.75">
      <c r="A88" s="203"/>
      <c r="B88" s="204"/>
      <c r="C88" s="192"/>
      <c r="D88" s="193"/>
      <c r="E88" s="193"/>
      <c r="F88" s="193"/>
      <c r="G88" s="193"/>
      <c r="H88" s="193"/>
      <c r="I88" s="177"/>
      <c r="J88" s="177"/>
      <c r="K88" s="160"/>
      <c r="L88" s="160"/>
      <c r="M88" s="160"/>
    </row>
    <row r="89" spans="1:13" ht="12.75">
      <c r="A89" s="217"/>
      <c r="B89" s="204"/>
      <c r="C89" s="192"/>
      <c r="D89" s="193"/>
      <c r="E89" s="193"/>
      <c r="F89" s="193"/>
      <c r="G89" s="193"/>
      <c r="H89" s="194"/>
      <c r="I89" s="177"/>
      <c r="J89" s="177"/>
      <c r="K89" s="160"/>
      <c r="L89" s="160"/>
      <c r="M89" s="160"/>
    </row>
    <row r="90" spans="2:11" ht="12.75">
      <c r="B90" s="160"/>
      <c r="C90" s="160"/>
      <c r="D90" s="160"/>
      <c r="E90" s="160"/>
      <c r="F90" s="160"/>
      <c r="G90" s="160"/>
      <c r="H90" s="160"/>
      <c r="I90" s="160"/>
      <c r="J90" s="160"/>
      <c r="K90" s="160"/>
    </row>
  </sheetData>
  <sheetProtection/>
  <mergeCells count="15">
    <mergeCell ref="B5:J5"/>
    <mergeCell ref="A6:J6"/>
    <mergeCell ref="A1:J1"/>
    <mergeCell ref="B3:J3"/>
    <mergeCell ref="B4:J4"/>
    <mergeCell ref="A57:B57"/>
    <mergeCell ref="A11:B11"/>
    <mergeCell ref="A35:J35"/>
    <mergeCell ref="A56:J56"/>
    <mergeCell ref="K9:M10"/>
    <mergeCell ref="K35:M36"/>
    <mergeCell ref="A9:J9"/>
    <mergeCell ref="A36:B36"/>
    <mergeCell ref="A10:J10"/>
    <mergeCell ref="K51:L51"/>
  </mergeCells>
  <printOptions/>
  <pageMargins left="0.511811023622047" right="0.236220472440945" top="0.261811024" bottom="0.261811024" header="0.236220472440945" footer="0.511811023622047"/>
  <pageSetup horizontalDpi="600" verticalDpi="600" orientation="landscape" paperSize="9" scale="52" r:id="rId2"/>
  <ignoredErrors>
    <ignoredError sqref="B37 B38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2"/>
  <sheetViews>
    <sheetView zoomScale="125" zoomScaleNormal="125" zoomScalePageLayoutView="0" workbookViewId="0" topLeftCell="A22">
      <selection activeCell="A9" sqref="A9"/>
    </sheetView>
  </sheetViews>
  <sheetFormatPr defaultColWidth="9.140625" defaultRowHeight="12.75"/>
  <cols>
    <col min="1" max="1" width="121.421875" style="0" customWidth="1"/>
    <col min="2" max="3" width="9.140625" style="0" hidden="1" customWidth="1"/>
  </cols>
  <sheetData>
    <row r="1" spans="1:3" ht="13.5" thickBot="1">
      <c r="A1" s="319" t="s">
        <v>188</v>
      </c>
      <c r="B1" s="320"/>
      <c r="C1" s="321"/>
    </row>
    <row r="2" spans="1:3" ht="12.75">
      <c r="A2" s="64" t="s">
        <v>37</v>
      </c>
      <c r="B2" s="65"/>
      <c r="C2" s="65"/>
    </row>
    <row r="3" spans="1:3" ht="12.75">
      <c r="A3" s="33" t="s">
        <v>38</v>
      </c>
      <c r="B3" s="33"/>
      <c r="C3" s="33"/>
    </row>
    <row r="4" spans="1:3" ht="12.75">
      <c r="A4" s="33" t="s">
        <v>39</v>
      </c>
      <c r="B4" s="33"/>
      <c r="C4" s="33"/>
    </row>
    <row r="5" spans="1:3" ht="12.75">
      <c r="A5" s="33" t="s">
        <v>40</v>
      </c>
      <c r="B5" s="33"/>
      <c r="C5" s="33"/>
    </row>
    <row r="6" spans="1:3" ht="12.75">
      <c r="A6" s="34" t="s">
        <v>41</v>
      </c>
      <c r="B6" s="33"/>
      <c r="C6" s="33"/>
    </row>
    <row r="7" spans="1:3" ht="12.75">
      <c r="A7" s="33" t="s">
        <v>42</v>
      </c>
      <c r="B7" s="33"/>
      <c r="C7" s="33"/>
    </row>
    <row r="8" spans="1:3" ht="12.75">
      <c r="A8" s="33" t="s">
        <v>154</v>
      </c>
      <c r="B8" s="33"/>
      <c r="C8" s="33"/>
    </row>
    <row r="9" spans="1:3" ht="12.75">
      <c r="A9" s="32" t="s">
        <v>43</v>
      </c>
      <c r="B9" s="33"/>
      <c r="C9" s="33"/>
    </row>
    <row r="10" spans="1:3" ht="12.75">
      <c r="A10" s="33" t="s">
        <v>157</v>
      </c>
      <c r="B10" s="33"/>
      <c r="C10" s="33"/>
    </row>
    <row r="11" spans="1:3" ht="12.75">
      <c r="A11" s="33" t="s">
        <v>44</v>
      </c>
      <c r="B11" s="33"/>
      <c r="C11" s="33"/>
    </row>
    <row r="12" spans="1:3" ht="12.75">
      <c r="A12" s="33" t="s">
        <v>45</v>
      </c>
      <c r="B12" s="33"/>
      <c r="C12" s="33"/>
    </row>
    <row r="13" spans="1:3" ht="12.75">
      <c r="A13" s="33" t="s">
        <v>46</v>
      </c>
      <c r="B13" s="33"/>
      <c r="C13" s="33"/>
    </row>
    <row r="14" spans="1:3" ht="12.75">
      <c r="A14" s="33" t="s">
        <v>47</v>
      </c>
      <c r="B14" s="33"/>
      <c r="C14" s="33"/>
    </row>
    <row r="15" spans="1:3" ht="12.75">
      <c r="A15" s="33" t="s">
        <v>158</v>
      </c>
      <c r="B15" s="33"/>
      <c r="C15" s="33"/>
    </row>
    <row r="16" spans="1:3" ht="12.75">
      <c r="A16" s="34" t="s">
        <v>48</v>
      </c>
      <c r="B16" s="33"/>
      <c r="C16" s="33"/>
    </row>
    <row r="17" spans="1:3" ht="12.75">
      <c r="A17" s="33" t="s">
        <v>115</v>
      </c>
      <c r="B17" s="33"/>
      <c r="C17" s="33"/>
    </row>
    <row r="18" spans="1:3" ht="12.75">
      <c r="A18" s="33"/>
      <c r="B18" s="33"/>
      <c r="C18" s="33"/>
    </row>
    <row r="19" spans="1:3" ht="12.75">
      <c r="A19" s="32" t="s">
        <v>49</v>
      </c>
      <c r="B19" s="33"/>
      <c r="C19" s="33"/>
    </row>
    <row r="20" spans="1:3" ht="12.75">
      <c r="A20" s="33" t="s">
        <v>50</v>
      </c>
      <c r="B20" s="33"/>
      <c r="C20" s="33"/>
    </row>
    <row r="21" spans="1:3" ht="12.75">
      <c r="A21" s="34" t="s">
        <v>51</v>
      </c>
      <c r="B21" s="33"/>
      <c r="C21" s="33"/>
    </row>
    <row r="22" spans="1:3" ht="12.75">
      <c r="A22" s="33" t="s">
        <v>52</v>
      </c>
      <c r="B22" s="33"/>
      <c r="C22" s="33"/>
    </row>
    <row r="23" spans="1:3" ht="12.75">
      <c r="A23" s="33" t="s">
        <v>177</v>
      </c>
      <c r="B23" s="33"/>
      <c r="C23" s="33"/>
    </row>
    <row r="24" spans="1:3" ht="12.75">
      <c r="A24" s="33" t="s">
        <v>53</v>
      </c>
      <c r="B24" s="33"/>
      <c r="C24" s="33"/>
    </row>
    <row r="25" spans="1:3" ht="12.75">
      <c r="A25" s="33"/>
      <c r="B25" s="33"/>
      <c r="C25" s="33"/>
    </row>
    <row r="26" spans="1:3" ht="12.75">
      <c r="A26" s="32" t="s">
        <v>54</v>
      </c>
      <c r="B26" s="33"/>
      <c r="C26" s="33"/>
    </row>
    <row r="27" spans="1:3" ht="12.75">
      <c r="A27" s="33" t="s">
        <v>176</v>
      </c>
      <c r="B27" s="33"/>
      <c r="C27" s="33"/>
    </row>
    <row r="28" spans="1:3" ht="12.75">
      <c r="A28" s="33" t="s">
        <v>174</v>
      </c>
      <c r="B28" s="33"/>
      <c r="C28" s="33"/>
    </row>
    <row r="29" spans="1:3" ht="12.75">
      <c r="A29" s="33" t="s">
        <v>175</v>
      </c>
      <c r="B29" s="33"/>
      <c r="C29" s="33"/>
    </row>
    <row r="30" spans="1:3" ht="12.75">
      <c r="A30" s="32" t="s">
        <v>55</v>
      </c>
      <c r="B30" s="33"/>
      <c r="C30" s="33"/>
    </row>
    <row r="31" spans="1:3" ht="12.75">
      <c r="A31" s="33" t="s">
        <v>56</v>
      </c>
      <c r="B31" s="33"/>
      <c r="C31" s="33"/>
    </row>
    <row r="32" spans="1:3" ht="12.75">
      <c r="A32" s="33" t="s">
        <v>57</v>
      </c>
      <c r="B32" s="33"/>
      <c r="C32" s="33"/>
    </row>
    <row r="33" spans="1:3" ht="12.75">
      <c r="A33" s="34" t="s">
        <v>58</v>
      </c>
      <c r="B33" s="33"/>
      <c r="C33" s="33"/>
    </row>
    <row r="34" spans="1:3" ht="12.75">
      <c r="A34" s="33"/>
      <c r="B34" s="33"/>
      <c r="C34" s="33"/>
    </row>
    <row r="35" spans="1:3" ht="12.75">
      <c r="A35" s="33" t="s">
        <v>59</v>
      </c>
      <c r="B35" s="33"/>
      <c r="C35" s="33"/>
    </row>
    <row r="36" spans="1:3" ht="12.75">
      <c r="A36" s="32" t="s">
        <v>60</v>
      </c>
      <c r="B36" s="33"/>
      <c r="C36" s="33"/>
    </row>
    <row r="37" spans="1:3" ht="12.75">
      <c r="A37" s="33" t="s">
        <v>116</v>
      </c>
      <c r="B37" s="33"/>
      <c r="C37" s="33"/>
    </row>
    <row r="38" spans="1:3" ht="12.75">
      <c r="A38" s="33"/>
      <c r="B38" s="33"/>
      <c r="C38" s="33"/>
    </row>
    <row r="39" spans="1:3" ht="12.75">
      <c r="A39" s="33" t="s">
        <v>61</v>
      </c>
      <c r="B39" s="33"/>
      <c r="C39" s="33"/>
    </row>
    <row r="40" spans="1:3" ht="12.75">
      <c r="A40" s="33"/>
      <c r="B40" s="33"/>
      <c r="C40" s="33"/>
    </row>
    <row r="41" spans="1:3" ht="12.75">
      <c r="A41" s="33" t="s">
        <v>62</v>
      </c>
      <c r="B41" s="33"/>
      <c r="C41" s="33"/>
    </row>
    <row r="42" spans="1:3" ht="12.75">
      <c r="A42" s="33" t="s">
        <v>63</v>
      </c>
      <c r="B42" s="33"/>
      <c r="C42" s="33"/>
    </row>
    <row r="43" spans="1:3" ht="12.75">
      <c r="A43" s="35" t="s">
        <v>64</v>
      </c>
      <c r="B43" s="36"/>
      <c r="C43" s="33"/>
    </row>
    <row r="44" spans="1:3" ht="12.75">
      <c r="A44" s="33" t="s">
        <v>65</v>
      </c>
      <c r="B44" s="33"/>
      <c r="C44" s="33"/>
    </row>
    <row r="45" spans="1:3" ht="12.75">
      <c r="A45" s="33" t="s">
        <v>66</v>
      </c>
      <c r="B45" s="33"/>
      <c r="C45" s="33"/>
    </row>
    <row r="46" spans="1:3" ht="12.75">
      <c r="A46" s="33" t="s">
        <v>67</v>
      </c>
      <c r="B46" s="33"/>
      <c r="C46" s="33"/>
    </row>
    <row r="47" spans="1:3" ht="12.75">
      <c r="A47" s="33" t="s">
        <v>68</v>
      </c>
      <c r="B47" s="33"/>
      <c r="C47" s="33"/>
    </row>
    <row r="48" spans="1:3" ht="12.75">
      <c r="A48" s="33" t="s">
        <v>117</v>
      </c>
      <c r="B48" s="33"/>
      <c r="C48" s="33"/>
    </row>
    <row r="49" ht="12.75">
      <c r="A49" s="35" t="s">
        <v>109</v>
      </c>
    </row>
    <row r="50" ht="12.75">
      <c r="A50" s="35" t="s">
        <v>118</v>
      </c>
    </row>
    <row r="51" ht="12.75">
      <c r="A51" s="40" t="s">
        <v>110</v>
      </c>
    </row>
    <row r="52" ht="12.75">
      <c r="A52" s="35" t="s">
        <v>119</v>
      </c>
    </row>
  </sheetData>
  <sheetProtection/>
  <mergeCells count="1">
    <mergeCell ref="A1:C1"/>
  </mergeCells>
  <printOptions/>
  <pageMargins left="0.5" right="0.5" top="1" bottom="1" header="0.5" footer="0.5"/>
  <pageSetup horizontalDpi="300" verticalDpi="3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4">
      <selection activeCell="J13" sqref="J13"/>
    </sheetView>
  </sheetViews>
  <sheetFormatPr defaultColWidth="9.140625" defaultRowHeight="12.75"/>
  <cols>
    <col min="1" max="1" width="11.8515625" style="54" customWidth="1"/>
    <col min="2" max="2" width="20.28125" style="54" customWidth="1"/>
    <col min="3" max="3" width="8.7109375" style="54" customWidth="1"/>
    <col min="4" max="6" width="11.421875" style="54" customWidth="1"/>
    <col min="7" max="7" width="13.00390625" style="54" customWidth="1"/>
    <col min="8" max="8" width="12.421875" style="54" customWidth="1"/>
    <col min="9" max="9" width="13.140625" style="54" bestFit="1" customWidth="1"/>
    <col min="10" max="16384" width="9.140625" style="54" customWidth="1"/>
  </cols>
  <sheetData>
    <row r="1" spans="1:8" ht="23.25">
      <c r="A1" s="272" t="s">
        <v>87</v>
      </c>
      <c r="B1" s="273"/>
      <c r="C1" s="273"/>
      <c r="D1" s="273"/>
      <c r="E1" s="273"/>
      <c r="F1" s="273"/>
      <c r="G1" s="273"/>
      <c r="H1" s="273"/>
    </row>
    <row r="2" spans="1:8" ht="16.5">
      <c r="A2" s="62" t="s">
        <v>82</v>
      </c>
      <c r="B2" s="31"/>
      <c r="C2" s="31"/>
      <c r="D2" s="31"/>
      <c r="E2" s="31"/>
      <c r="F2" s="31"/>
      <c r="G2" s="31"/>
      <c r="H2" s="31"/>
    </row>
    <row r="3" spans="1:8" s="55" customFormat="1" ht="12.75">
      <c r="A3" s="274" t="s">
        <v>83</v>
      </c>
      <c r="B3" s="274"/>
      <c r="C3" s="274"/>
      <c r="D3" s="274"/>
      <c r="E3" s="274"/>
      <c r="F3" s="274"/>
      <c r="G3" s="274"/>
      <c r="H3" s="274"/>
    </row>
    <row r="4" spans="1:8" s="55" customFormat="1" ht="12.75">
      <c r="A4" s="274" t="s">
        <v>84</v>
      </c>
      <c r="B4" s="274"/>
      <c r="C4" s="274"/>
      <c r="D4" s="274"/>
      <c r="E4" s="274"/>
      <c r="F4" s="274"/>
      <c r="G4" s="274"/>
      <c r="H4" s="274"/>
    </row>
    <row r="5" spans="1:8" s="55" customFormat="1" ht="12.75">
      <c r="A5" s="274" t="s">
        <v>85</v>
      </c>
      <c r="B5" s="274"/>
      <c r="C5" s="274"/>
      <c r="D5" s="274"/>
      <c r="E5" s="274"/>
      <c r="F5" s="274"/>
      <c r="G5" s="274"/>
      <c r="H5" s="274"/>
    </row>
    <row r="6" spans="1:8" ht="15">
      <c r="A6" s="275" t="s">
        <v>86</v>
      </c>
      <c r="B6" s="275"/>
      <c r="C6" s="275"/>
      <c r="D6" s="275"/>
      <c r="E6" s="275"/>
      <c r="F6" s="275"/>
      <c r="G6" s="275"/>
      <c r="H6" s="275"/>
    </row>
    <row r="7" spans="1:8" ht="15.75" thickBot="1">
      <c r="A7" s="56"/>
      <c r="B7" s="56"/>
      <c r="C7" s="56"/>
      <c r="D7" s="56"/>
      <c r="E7" s="56"/>
      <c r="F7" s="56"/>
      <c r="G7" s="56"/>
      <c r="H7" s="56"/>
    </row>
    <row r="8" spans="1:9" ht="13.5" thickBot="1">
      <c r="A8" s="260" t="s">
        <v>180</v>
      </c>
      <c r="B8" s="261"/>
      <c r="C8" s="261"/>
      <c r="D8" s="261"/>
      <c r="E8" s="261"/>
      <c r="F8" s="261"/>
      <c r="G8" s="261"/>
      <c r="H8" s="261"/>
      <c r="I8" s="262"/>
    </row>
    <row r="9" spans="1:9" ht="13.5" thickBot="1">
      <c r="A9" s="260" t="s">
        <v>26</v>
      </c>
      <c r="B9" s="261"/>
      <c r="C9" s="261"/>
      <c r="D9" s="261"/>
      <c r="E9" s="261"/>
      <c r="F9" s="261"/>
      <c r="G9" s="261"/>
      <c r="H9" s="261"/>
      <c r="I9" s="262"/>
    </row>
    <row r="10" spans="1:9" ht="13.5" thickBot="1">
      <c r="A10" s="263" t="s">
        <v>14</v>
      </c>
      <c r="B10" s="264"/>
      <c r="C10" s="73" t="s">
        <v>7</v>
      </c>
      <c r="D10" s="49" t="s">
        <v>0</v>
      </c>
      <c r="E10" s="14" t="s">
        <v>15</v>
      </c>
      <c r="F10" s="79"/>
      <c r="G10" s="49" t="s">
        <v>167</v>
      </c>
      <c r="H10" s="50" t="s">
        <v>1</v>
      </c>
      <c r="I10" s="52" t="s">
        <v>69</v>
      </c>
    </row>
    <row r="11" spans="1:11" ht="13.5" thickBot="1">
      <c r="A11" s="15" t="s">
        <v>155</v>
      </c>
      <c r="B11" s="16" t="s">
        <v>102</v>
      </c>
      <c r="C11" s="17">
        <v>11</v>
      </c>
      <c r="D11" s="81">
        <v>87248</v>
      </c>
      <c r="E11" s="92">
        <v>1100</v>
      </c>
      <c r="F11" s="92"/>
      <c r="G11" s="92">
        <f>(D11-E11)*18%</f>
        <v>15506.64</v>
      </c>
      <c r="H11" s="92">
        <f>D11-E11+G11</f>
        <v>101654.64</v>
      </c>
      <c r="I11" s="100">
        <f>H11-G11</f>
        <v>86148</v>
      </c>
      <c r="J11" s="109"/>
      <c r="K11" s="109"/>
    </row>
    <row r="12" spans="1:11" ht="13.5" thickBot="1">
      <c r="A12" s="6" t="s">
        <v>155</v>
      </c>
      <c r="B12" s="2" t="s">
        <v>98</v>
      </c>
      <c r="C12" s="9" t="s">
        <v>101</v>
      </c>
      <c r="D12" s="82">
        <v>86448</v>
      </c>
      <c r="E12" s="93">
        <v>1100</v>
      </c>
      <c r="F12" s="93"/>
      <c r="G12" s="93">
        <f aca="true" t="shared" si="0" ref="G12:G32">(D12-E12)*18%</f>
        <v>15362.64</v>
      </c>
      <c r="H12" s="93">
        <f aca="true" t="shared" si="1" ref="H12:H32">D12-E12+G12</f>
        <v>100710.64</v>
      </c>
      <c r="I12" s="100">
        <f aca="true" t="shared" si="2" ref="I12:I32">H12-G12</f>
        <v>85348</v>
      </c>
      <c r="J12" s="109"/>
      <c r="K12" s="109"/>
    </row>
    <row r="13" spans="1:11" ht="13.5" thickBot="1">
      <c r="A13" s="6" t="s">
        <v>155</v>
      </c>
      <c r="B13" s="2" t="s">
        <v>20</v>
      </c>
      <c r="C13" s="9">
        <v>6</v>
      </c>
      <c r="D13" s="82">
        <v>86998</v>
      </c>
      <c r="E13" s="93">
        <v>1100</v>
      </c>
      <c r="F13" s="93"/>
      <c r="G13" s="93">
        <f t="shared" si="0"/>
        <v>15461.64</v>
      </c>
      <c r="H13" s="93">
        <f t="shared" si="1"/>
        <v>101359.64</v>
      </c>
      <c r="I13" s="100">
        <f t="shared" si="2"/>
        <v>85898</v>
      </c>
      <c r="J13" s="109"/>
      <c r="K13" s="109"/>
    </row>
    <row r="14" spans="1:11" ht="13.5" thickBot="1">
      <c r="A14" s="6" t="s">
        <v>155</v>
      </c>
      <c r="B14" s="2" t="s">
        <v>21</v>
      </c>
      <c r="C14" s="9">
        <v>3</v>
      </c>
      <c r="D14" s="82">
        <v>87198</v>
      </c>
      <c r="E14" s="93">
        <v>1100</v>
      </c>
      <c r="F14" s="93"/>
      <c r="G14" s="93">
        <f t="shared" si="0"/>
        <v>15497.64</v>
      </c>
      <c r="H14" s="93">
        <f t="shared" si="1"/>
        <v>101595.64</v>
      </c>
      <c r="I14" s="100">
        <f t="shared" si="2"/>
        <v>86098</v>
      </c>
      <c r="J14" s="109"/>
      <c r="K14" s="109"/>
    </row>
    <row r="15" spans="1:11" ht="13.5" thickBot="1">
      <c r="A15" s="6" t="s">
        <v>155</v>
      </c>
      <c r="B15" s="2" t="s">
        <v>164</v>
      </c>
      <c r="C15" s="9">
        <v>3.4</v>
      </c>
      <c r="D15" s="82">
        <v>89468</v>
      </c>
      <c r="E15" s="93">
        <v>1100</v>
      </c>
      <c r="F15" s="93"/>
      <c r="G15" s="93">
        <f t="shared" si="0"/>
        <v>15906.24</v>
      </c>
      <c r="H15" s="93">
        <f t="shared" si="1"/>
        <v>104274.24</v>
      </c>
      <c r="I15" s="100">
        <f t="shared" si="2"/>
        <v>88368</v>
      </c>
      <c r="J15" s="109"/>
      <c r="K15" s="109"/>
    </row>
    <row r="16" spans="1:11" ht="13.5" thickBot="1">
      <c r="A16" s="6" t="s">
        <v>6</v>
      </c>
      <c r="B16" s="2" t="s">
        <v>17</v>
      </c>
      <c r="C16" s="9">
        <v>3</v>
      </c>
      <c r="D16" s="82">
        <v>87998</v>
      </c>
      <c r="E16" s="93">
        <v>1100</v>
      </c>
      <c r="F16" s="93"/>
      <c r="G16" s="93">
        <f t="shared" si="0"/>
        <v>15641.64</v>
      </c>
      <c r="H16" s="93">
        <f t="shared" si="1"/>
        <v>102539.64</v>
      </c>
      <c r="I16" s="100">
        <f t="shared" si="2"/>
        <v>86898</v>
      </c>
      <c r="J16" s="109"/>
      <c r="K16" s="109"/>
    </row>
    <row r="17" spans="1:11" ht="13.5" thickBot="1">
      <c r="A17" s="6" t="s">
        <v>18</v>
      </c>
      <c r="B17" s="2" t="s">
        <v>19</v>
      </c>
      <c r="C17" s="9">
        <v>11</v>
      </c>
      <c r="D17" s="82">
        <v>88448</v>
      </c>
      <c r="E17" s="93">
        <v>1100</v>
      </c>
      <c r="F17" s="93"/>
      <c r="G17" s="93">
        <f t="shared" si="0"/>
        <v>15722.64</v>
      </c>
      <c r="H17" s="93">
        <f t="shared" si="1"/>
        <v>103070.64</v>
      </c>
      <c r="I17" s="100">
        <f t="shared" si="2"/>
        <v>87348</v>
      </c>
      <c r="J17" s="109"/>
      <c r="K17" s="109"/>
    </row>
    <row r="18" spans="1:11" ht="13.5" thickBot="1">
      <c r="A18" s="6" t="s">
        <v>156</v>
      </c>
      <c r="B18" s="2" t="s">
        <v>79</v>
      </c>
      <c r="C18" s="9">
        <v>12</v>
      </c>
      <c r="D18" s="82">
        <v>94228</v>
      </c>
      <c r="E18" s="93">
        <v>1100</v>
      </c>
      <c r="F18" s="93"/>
      <c r="G18" s="93">
        <f t="shared" si="0"/>
        <v>16763.04</v>
      </c>
      <c r="H18" s="93">
        <f t="shared" si="1"/>
        <v>109891.04000000001</v>
      </c>
      <c r="I18" s="100">
        <f t="shared" si="2"/>
        <v>93128</v>
      </c>
      <c r="J18" s="109"/>
      <c r="K18" s="109"/>
    </row>
    <row r="19" spans="1:11" ht="13.5" thickBot="1">
      <c r="A19" s="6" t="s">
        <v>95</v>
      </c>
      <c r="B19" s="2" t="s">
        <v>96</v>
      </c>
      <c r="C19" s="9"/>
      <c r="D19" s="82">
        <v>93428</v>
      </c>
      <c r="E19" s="93">
        <v>1100</v>
      </c>
      <c r="F19" s="93"/>
      <c r="G19" s="93">
        <f t="shared" si="0"/>
        <v>16619.04</v>
      </c>
      <c r="H19" s="93">
        <f t="shared" si="1"/>
        <v>108947.04000000001</v>
      </c>
      <c r="I19" s="100">
        <f t="shared" si="2"/>
        <v>92328</v>
      </c>
      <c r="J19" s="109"/>
      <c r="K19" s="109"/>
    </row>
    <row r="20" spans="1:11" ht="13.5" thickBot="1">
      <c r="A20" s="6" t="s">
        <v>104</v>
      </c>
      <c r="B20" s="2" t="s">
        <v>105</v>
      </c>
      <c r="C20" s="9">
        <v>12</v>
      </c>
      <c r="D20" s="82">
        <v>88678</v>
      </c>
      <c r="E20" s="93">
        <v>1100</v>
      </c>
      <c r="F20" s="93"/>
      <c r="G20" s="93">
        <f t="shared" si="0"/>
        <v>15764.039999999999</v>
      </c>
      <c r="H20" s="93">
        <f t="shared" si="1"/>
        <v>103342.04</v>
      </c>
      <c r="I20" s="100">
        <f t="shared" si="2"/>
        <v>87578</v>
      </c>
      <c r="J20" s="109"/>
      <c r="K20" s="109"/>
    </row>
    <row r="21" spans="1:11" ht="13.5" thickBot="1">
      <c r="A21" s="6" t="s">
        <v>104</v>
      </c>
      <c r="B21" s="2" t="s">
        <v>153</v>
      </c>
      <c r="C21" s="9">
        <v>10</v>
      </c>
      <c r="D21" s="82">
        <v>90528</v>
      </c>
      <c r="E21" s="93">
        <v>1100</v>
      </c>
      <c r="F21" s="93"/>
      <c r="G21" s="93">
        <f t="shared" si="0"/>
        <v>16097.039999999999</v>
      </c>
      <c r="H21" s="93">
        <f t="shared" si="1"/>
        <v>105525.04</v>
      </c>
      <c r="I21" s="100">
        <f t="shared" si="2"/>
        <v>89428</v>
      </c>
      <c r="J21" s="109"/>
      <c r="K21" s="109"/>
    </row>
    <row r="22" spans="1:11" ht="13.5" thickBot="1">
      <c r="A22" s="6" t="s">
        <v>104</v>
      </c>
      <c r="B22" s="2" t="s">
        <v>94</v>
      </c>
      <c r="C22" s="9">
        <v>1.9</v>
      </c>
      <c r="D22" s="82">
        <v>95328</v>
      </c>
      <c r="E22" s="93">
        <v>1100</v>
      </c>
      <c r="F22" s="93"/>
      <c r="G22" s="93">
        <f t="shared" si="0"/>
        <v>16961.04</v>
      </c>
      <c r="H22" s="93">
        <f t="shared" si="1"/>
        <v>111189.04000000001</v>
      </c>
      <c r="I22" s="100">
        <f t="shared" si="2"/>
        <v>94228</v>
      </c>
      <c r="J22" s="109"/>
      <c r="K22" s="109"/>
    </row>
    <row r="23" spans="1:11" ht="13.5" thickBot="1">
      <c r="A23" s="6" t="s">
        <v>104</v>
      </c>
      <c r="B23" s="2" t="s">
        <v>81</v>
      </c>
      <c r="C23" s="9">
        <v>3</v>
      </c>
      <c r="D23" s="82">
        <v>88628</v>
      </c>
      <c r="E23" s="93">
        <v>1100</v>
      </c>
      <c r="F23" s="93"/>
      <c r="G23" s="93">
        <f t="shared" si="0"/>
        <v>15755.039999999999</v>
      </c>
      <c r="H23" s="93">
        <f t="shared" si="1"/>
        <v>103283.04</v>
      </c>
      <c r="I23" s="100">
        <f t="shared" si="2"/>
        <v>87528</v>
      </c>
      <c r="J23" s="109"/>
      <c r="K23" s="109"/>
    </row>
    <row r="24" spans="1:11" ht="13.5" thickBot="1">
      <c r="A24" s="6" t="s">
        <v>104</v>
      </c>
      <c r="B24" s="2" t="s">
        <v>90</v>
      </c>
      <c r="C24" s="9">
        <v>8</v>
      </c>
      <c r="D24" s="82">
        <v>91978</v>
      </c>
      <c r="E24" s="93">
        <v>1100</v>
      </c>
      <c r="F24" s="93"/>
      <c r="G24" s="93">
        <f t="shared" si="0"/>
        <v>16358.039999999999</v>
      </c>
      <c r="H24" s="93">
        <f t="shared" si="1"/>
        <v>107236.04</v>
      </c>
      <c r="I24" s="100">
        <f t="shared" si="2"/>
        <v>90878</v>
      </c>
      <c r="J24" s="109"/>
      <c r="K24" s="109"/>
    </row>
    <row r="25" spans="1:11" ht="13.5" thickBot="1">
      <c r="A25" s="6" t="s">
        <v>104</v>
      </c>
      <c r="B25" s="2" t="s">
        <v>103</v>
      </c>
      <c r="C25" s="9"/>
      <c r="D25" s="82">
        <v>91178</v>
      </c>
      <c r="E25" s="93">
        <v>1100</v>
      </c>
      <c r="F25" s="93"/>
      <c r="G25" s="93">
        <f t="shared" si="0"/>
        <v>16214.039999999999</v>
      </c>
      <c r="H25" s="93">
        <f t="shared" si="1"/>
        <v>106292.04</v>
      </c>
      <c r="I25" s="100">
        <f t="shared" si="2"/>
        <v>90078</v>
      </c>
      <c r="J25" s="109"/>
      <c r="K25" s="109"/>
    </row>
    <row r="26" spans="1:11" ht="13.5" thickBot="1">
      <c r="A26" s="6" t="s">
        <v>160</v>
      </c>
      <c r="B26" s="2" t="s">
        <v>161</v>
      </c>
      <c r="C26" s="9">
        <v>40</v>
      </c>
      <c r="D26" s="82">
        <v>90078</v>
      </c>
      <c r="E26" s="93">
        <v>1100</v>
      </c>
      <c r="F26" s="93"/>
      <c r="G26" s="93">
        <f t="shared" si="0"/>
        <v>16016.039999999999</v>
      </c>
      <c r="H26" s="93">
        <f t="shared" si="1"/>
        <v>104994.04</v>
      </c>
      <c r="I26" s="100">
        <f t="shared" si="2"/>
        <v>88978</v>
      </c>
      <c r="J26" s="109"/>
      <c r="K26" s="109"/>
    </row>
    <row r="27" spans="1:11" ht="13.5" thickBot="1">
      <c r="A27" s="6" t="s">
        <v>160</v>
      </c>
      <c r="B27" s="2" t="s">
        <v>159</v>
      </c>
      <c r="C27" s="9">
        <v>8</v>
      </c>
      <c r="D27" s="82">
        <v>88658</v>
      </c>
      <c r="E27" s="93">
        <v>1100</v>
      </c>
      <c r="F27" s="93"/>
      <c r="G27" s="93">
        <f t="shared" si="0"/>
        <v>15760.439999999999</v>
      </c>
      <c r="H27" s="93">
        <f t="shared" si="1"/>
        <v>103318.44</v>
      </c>
      <c r="I27" s="100">
        <f t="shared" si="2"/>
        <v>87558</v>
      </c>
      <c r="J27" s="109"/>
      <c r="K27" s="109"/>
    </row>
    <row r="28" spans="1:11" ht="13.5" thickBot="1">
      <c r="A28" s="6" t="s">
        <v>160</v>
      </c>
      <c r="B28" s="2" t="s">
        <v>162</v>
      </c>
      <c r="C28" s="9">
        <v>65</v>
      </c>
      <c r="D28" s="82">
        <v>90028</v>
      </c>
      <c r="E28" s="93">
        <v>1100</v>
      </c>
      <c r="F28" s="93"/>
      <c r="G28" s="93">
        <f t="shared" si="0"/>
        <v>16007.039999999999</v>
      </c>
      <c r="H28" s="93">
        <f t="shared" si="1"/>
        <v>104935.04</v>
      </c>
      <c r="I28" s="100">
        <f t="shared" si="2"/>
        <v>88928</v>
      </c>
      <c r="J28" s="109"/>
      <c r="K28" s="109"/>
    </row>
    <row r="29" spans="1:11" ht="13.5" thickBot="1">
      <c r="A29" s="6" t="s">
        <v>160</v>
      </c>
      <c r="B29" s="2" t="s">
        <v>163</v>
      </c>
      <c r="C29" s="9">
        <v>55</v>
      </c>
      <c r="D29" s="82">
        <v>90128</v>
      </c>
      <c r="E29" s="93">
        <v>1100</v>
      </c>
      <c r="F29" s="93"/>
      <c r="G29" s="93">
        <f t="shared" si="0"/>
        <v>16025.039999999999</v>
      </c>
      <c r="H29" s="93">
        <f t="shared" si="1"/>
        <v>105053.04</v>
      </c>
      <c r="I29" s="100">
        <f t="shared" si="2"/>
        <v>89028</v>
      </c>
      <c r="J29" s="109"/>
      <c r="K29" s="109"/>
    </row>
    <row r="30" spans="1:11" ht="13.5" thickBot="1">
      <c r="A30" s="6" t="s">
        <v>166</v>
      </c>
      <c r="B30" s="2" t="s">
        <v>165</v>
      </c>
      <c r="C30" s="9">
        <v>3</v>
      </c>
      <c r="D30" s="82">
        <v>90848</v>
      </c>
      <c r="E30" s="93">
        <v>1100</v>
      </c>
      <c r="F30" s="93"/>
      <c r="G30" s="93">
        <f t="shared" si="0"/>
        <v>16154.64</v>
      </c>
      <c r="H30" s="93">
        <f t="shared" si="1"/>
        <v>105902.64</v>
      </c>
      <c r="I30" s="100">
        <f t="shared" si="2"/>
        <v>89748</v>
      </c>
      <c r="J30" s="109"/>
      <c r="K30" s="109"/>
    </row>
    <row r="31" spans="1:11" ht="13.5" thickBot="1">
      <c r="A31" s="80"/>
      <c r="B31" s="67" t="s">
        <v>171</v>
      </c>
      <c r="C31" s="68"/>
      <c r="D31" s="83">
        <v>91498</v>
      </c>
      <c r="E31" s="94">
        <v>1100</v>
      </c>
      <c r="F31" s="94"/>
      <c r="G31" s="94">
        <f>(D31-E31)*18%</f>
        <v>16271.64</v>
      </c>
      <c r="H31" s="94">
        <f>D31-E31+G31</f>
        <v>106669.64</v>
      </c>
      <c r="I31" s="100">
        <f>H31-G31</f>
        <v>90398</v>
      </c>
      <c r="J31" s="109"/>
      <c r="K31" s="109"/>
    </row>
    <row r="32" spans="1:11" ht="13.5" thickBot="1">
      <c r="A32" s="7" t="s">
        <v>97</v>
      </c>
      <c r="B32" s="8" t="s">
        <v>99</v>
      </c>
      <c r="C32" s="10" t="s">
        <v>100</v>
      </c>
      <c r="D32" s="83">
        <v>91498</v>
      </c>
      <c r="E32" s="94">
        <v>1100</v>
      </c>
      <c r="F32" s="94"/>
      <c r="G32" s="94">
        <f t="shared" si="0"/>
        <v>16271.64</v>
      </c>
      <c r="H32" s="94">
        <f t="shared" si="1"/>
        <v>106669.64</v>
      </c>
      <c r="I32" s="100">
        <f t="shared" si="2"/>
        <v>90398</v>
      </c>
      <c r="J32" s="109"/>
      <c r="K32" s="109"/>
    </row>
    <row r="33" spans="2:11" ht="13.5" thickBot="1">
      <c r="B33" s="57"/>
      <c r="D33" s="111"/>
      <c r="E33" s="111"/>
      <c r="F33" s="111"/>
      <c r="G33" s="111"/>
      <c r="H33" s="111"/>
      <c r="I33" s="109"/>
      <c r="J33" s="109"/>
      <c r="K33" s="109"/>
    </row>
    <row r="34" spans="1:9" ht="13.5" thickBot="1">
      <c r="A34" s="260" t="s">
        <v>22</v>
      </c>
      <c r="B34" s="261"/>
      <c r="C34" s="261"/>
      <c r="D34" s="261"/>
      <c r="E34" s="261"/>
      <c r="F34" s="261"/>
      <c r="G34" s="261"/>
      <c r="H34" s="261"/>
      <c r="I34" s="262"/>
    </row>
    <row r="35" spans="1:9" ht="13.5" thickBot="1">
      <c r="A35" s="265" t="s">
        <v>14</v>
      </c>
      <c r="B35" s="266"/>
      <c r="C35" s="74" t="s">
        <v>7</v>
      </c>
      <c r="D35" s="49" t="s">
        <v>0</v>
      </c>
      <c r="E35" s="14" t="s">
        <v>15</v>
      </c>
      <c r="F35" s="79"/>
      <c r="G35" s="49" t="s">
        <v>167</v>
      </c>
      <c r="H35" s="50" t="s">
        <v>1</v>
      </c>
      <c r="I35" s="52" t="s">
        <v>69</v>
      </c>
    </row>
    <row r="36" spans="1:9" ht="13.5" thickBot="1">
      <c r="A36" s="96" t="s">
        <v>6</v>
      </c>
      <c r="B36" s="97" t="s">
        <v>23</v>
      </c>
      <c r="C36" s="98">
        <v>0.9</v>
      </c>
      <c r="D36" s="81">
        <v>77030</v>
      </c>
      <c r="E36" s="92">
        <v>1100</v>
      </c>
      <c r="F36" s="99">
        <v>0</v>
      </c>
      <c r="G36" s="92">
        <f>(D36-E36-F36)*18%</f>
        <v>13667.4</v>
      </c>
      <c r="H36" s="92">
        <f>D36-E36-F36+G36</f>
        <v>89597.4</v>
      </c>
      <c r="I36" s="100">
        <f aca="true" t="shared" si="3" ref="I36:I53">H36-G36</f>
        <v>75930</v>
      </c>
    </row>
    <row r="37" spans="1:9" ht="13.5" thickBot="1">
      <c r="A37" s="101" t="s">
        <v>107</v>
      </c>
      <c r="B37" s="102" t="s">
        <v>106</v>
      </c>
      <c r="C37" s="103">
        <v>1.2</v>
      </c>
      <c r="D37" s="82">
        <v>76996</v>
      </c>
      <c r="E37" s="93">
        <v>1100</v>
      </c>
      <c r="F37" s="99">
        <v>0</v>
      </c>
      <c r="G37" s="92">
        <f aca="true" t="shared" si="4" ref="G37:G53">(D37-E37-F37)*18%</f>
        <v>13661.279999999999</v>
      </c>
      <c r="H37" s="92">
        <f aca="true" t="shared" si="5" ref="H37:H53">D37-E37-F37+G37</f>
        <v>89557.28</v>
      </c>
      <c r="I37" s="100">
        <f t="shared" si="3"/>
        <v>75896</v>
      </c>
    </row>
    <row r="38" spans="1:9" ht="13.5" thickBot="1">
      <c r="A38" s="104" t="s">
        <v>5</v>
      </c>
      <c r="B38" s="102" t="s">
        <v>172</v>
      </c>
      <c r="C38" s="103">
        <v>2.7</v>
      </c>
      <c r="D38" s="82">
        <v>72940</v>
      </c>
      <c r="E38" s="93">
        <v>1100</v>
      </c>
      <c r="F38" s="99">
        <v>0</v>
      </c>
      <c r="G38" s="92">
        <f>(D38-E38-F38)*18%</f>
        <v>12931.199999999999</v>
      </c>
      <c r="H38" s="92">
        <f>D38-E38-F38+G38</f>
        <v>84771.2</v>
      </c>
      <c r="I38" s="100">
        <f>H38-G38</f>
        <v>71840</v>
      </c>
    </row>
    <row r="39" spans="1:9" ht="13.5" thickBot="1">
      <c r="A39" s="101" t="s">
        <v>5</v>
      </c>
      <c r="B39" s="105" t="s">
        <v>11</v>
      </c>
      <c r="C39" s="103">
        <v>8</v>
      </c>
      <c r="D39" s="82">
        <v>72940</v>
      </c>
      <c r="E39" s="93">
        <v>1100</v>
      </c>
      <c r="F39" s="99">
        <v>0</v>
      </c>
      <c r="G39" s="92">
        <f t="shared" si="4"/>
        <v>12931.199999999999</v>
      </c>
      <c r="H39" s="92">
        <f t="shared" si="5"/>
        <v>84771.2</v>
      </c>
      <c r="I39" s="100">
        <f t="shared" si="3"/>
        <v>71840</v>
      </c>
    </row>
    <row r="40" spans="1:9" ht="13.5" thickBot="1">
      <c r="A40" s="106" t="s">
        <v>5</v>
      </c>
      <c r="B40" s="105" t="s">
        <v>108</v>
      </c>
      <c r="C40" s="103">
        <v>8</v>
      </c>
      <c r="D40" s="82">
        <v>74290</v>
      </c>
      <c r="E40" s="93">
        <v>1100</v>
      </c>
      <c r="F40" s="99">
        <v>0</v>
      </c>
      <c r="G40" s="92">
        <f t="shared" si="4"/>
        <v>13174.199999999999</v>
      </c>
      <c r="H40" s="92">
        <f t="shared" si="5"/>
        <v>86364.2</v>
      </c>
      <c r="I40" s="100">
        <f t="shared" si="3"/>
        <v>73190</v>
      </c>
    </row>
    <row r="41" spans="1:9" ht="13.5" thickBot="1">
      <c r="A41" s="106" t="s">
        <v>24</v>
      </c>
      <c r="B41" s="105" t="s">
        <v>89</v>
      </c>
      <c r="C41" s="103">
        <v>18</v>
      </c>
      <c r="D41" s="82">
        <v>74586</v>
      </c>
      <c r="E41" s="93">
        <v>1100</v>
      </c>
      <c r="F41" s="99">
        <v>0</v>
      </c>
      <c r="G41" s="92">
        <f t="shared" si="4"/>
        <v>13227.48</v>
      </c>
      <c r="H41" s="92">
        <f t="shared" si="5"/>
        <v>86713.48</v>
      </c>
      <c r="I41" s="100">
        <f t="shared" si="3"/>
        <v>73486</v>
      </c>
    </row>
    <row r="42" spans="1:9" ht="13.5" thickBot="1">
      <c r="A42" s="106" t="s">
        <v>9</v>
      </c>
      <c r="B42" s="105" t="s">
        <v>8</v>
      </c>
      <c r="C42" s="103">
        <v>1.2</v>
      </c>
      <c r="D42" s="82">
        <v>73070</v>
      </c>
      <c r="E42" s="93">
        <v>1100</v>
      </c>
      <c r="F42" s="99">
        <v>0</v>
      </c>
      <c r="G42" s="92">
        <f t="shared" si="4"/>
        <v>12954.6</v>
      </c>
      <c r="H42" s="92">
        <f t="shared" si="5"/>
        <v>84924.6</v>
      </c>
      <c r="I42" s="100">
        <f t="shared" si="3"/>
        <v>71970</v>
      </c>
    </row>
    <row r="43" spans="1:9" ht="13.5" thickBot="1">
      <c r="A43" s="106" t="s">
        <v>71</v>
      </c>
      <c r="B43" s="105" t="s">
        <v>70</v>
      </c>
      <c r="C43" s="103">
        <v>0.35</v>
      </c>
      <c r="D43" s="82">
        <v>75167</v>
      </c>
      <c r="E43" s="93">
        <v>1100</v>
      </c>
      <c r="F43" s="99">
        <v>0</v>
      </c>
      <c r="G43" s="92">
        <f t="shared" si="4"/>
        <v>13332.06</v>
      </c>
      <c r="H43" s="92">
        <f t="shared" si="5"/>
        <v>87399.06</v>
      </c>
      <c r="I43" s="100">
        <f t="shared" si="3"/>
        <v>74067</v>
      </c>
    </row>
    <row r="44" spans="1:9" ht="13.5" thickBot="1">
      <c r="A44" s="106" t="s">
        <v>10</v>
      </c>
      <c r="B44" s="105" t="s">
        <v>114</v>
      </c>
      <c r="C44" s="103">
        <v>0.28</v>
      </c>
      <c r="D44" s="82">
        <v>75480</v>
      </c>
      <c r="E44" s="93">
        <v>1100</v>
      </c>
      <c r="F44" s="99">
        <v>0</v>
      </c>
      <c r="G44" s="92">
        <f t="shared" si="4"/>
        <v>13388.4</v>
      </c>
      <c r="H44" s="92">
        <f t="shared" si="5"/>
        <v>87768.4</v>
      </c>
      <c r="I44" s="100">
        <f t="shared" si="3"/>
        <v>74380</v>
      </c>
    </row>
    <row r="45" spans="1:9" ht="13.5" thickBot="1">
      <c r="A45" s="106" t="s">
        <v>10</v>
      </c>
      <c r="B45" s="105" t="s">
        <v>112</v>
      </c>
      <c r="C45" s="103">
        <v>0.22</v>
      </c>
      <c r="D45" s="82">
        <v>75480</v>
      </c>
      <c r="E45" s="93">
        <v>1100</v>
      </c>
      <c r="F45" s="99">
        <v>0</v>
      </c>
      <c r="G45" s="92">
        <f t="shared" si="4"/>
        <v>13388.4</v>
      </c>
      <c r="H45" s="92">
        <f t="shared" si="5"/>
        <v>87768.4</v>
      </c>
      <c r="I45" s="100">
        <f t="shared" si="3"/>
        <v>74380</v>
      </c>
    </row>
    <row r="46" spans="1:9" ht="13.5" thickBot="1">
      <c r="A46" s="106" t="s">
        <v>33</v>
      </c>
      <c r="B46" s="105" t="s">
        <v>34</v>
      </c>
      <c r="C46" s="103">
        <v>0.43</v>
      </c>
      <c r="D46" s="82">
        <v>79440</v>
      </c>
      <c r="E46" s="93">
        <v>1100</v>
      </c>
      <c r="F46" s="99">
        <v>0</v>
      </c>
      <c r="G46" s="92">
        <f t="shared" si="4"/>
        <v>14101.199999999999</v>
      </c>
      <c r="H46" s="92">
        <f t="shared" si="5"/>
        <v>92441.2</v>
      </c>
      <c r="I46" s="100">
        <f t="shared" si="3"/>
        <v>78340</v>
      </c>
    </row>
    <row r="47" spans="1:9" ht="13.5" thickBot="1">
      <c r="A47" s="106" t="s">
        <v>33</v>
      </c>
      <c r="B47" s="105" t="s">
        <v>93</v>
      </c>
      <c r="C47" s="103">
        <v>0.22</v>
      </c>
      <c r="D47" s="82">
        <v>80890</v>
      </c>
      <c r="E47" s="93">
        <v>1100</v>
      </c>
      <c r="F47" s="99">
        <v>0</v>
      </c>
      <c r="G47" s="92">
        <f t="shared" si="4"/>
        <v>14362.199999999999</v>
      </c>
      <c r="H47" s="92">
        <f t="shared" si="5"/>
        <v>94152.2</v>
      </c>
      <c r="I47" s="100">
        <f t="shared" si="3"/>
        <v>79790</v>
      </c>
    </row>
    <row r="48" spans="1:9" ht="13.5" thickBot="1">
      <c r="A48" s="107" t="s">
        <v>33</v>
      </c>
      <c r="B48" s="102" t="s">
        <v>91</v>
      </c>
      <c r="C48" s="103"/>
      <c r="D48" s="82">
        <v>76710</v>
      </c>
      <c r="E48" s="93">
        <v>1100</v>
      </c>
      <c r="F48" s="99">
        <v>0</v>
      </c>
      <c r="G48" s="92">
        <f t="shared" si="4"/>
        <v>13609.8</v>
      </c>
      <c r="H48" s="92">
        <f t="shared" si="5"/>
        <v>89219.8</v>
      </c>
      <c r="I48" s="100">
        <f t="shared" si="3"/>
        <v>75610</v>
      </c>
    </row>
    <row r="49" spans="1:9" ht="13.5" thickBot="1">
      <c r="A49" s="107" t="s">
        <v>33</v>
      </c>
      <c r="B49" s="102" t="s">
        <v>111</v>
      </c>
      <c r="C49" s="103"/>
      <c r="D49" s="82">
        <v>77830</v>
      </c>
      <c r="E49" s="93">
        <v>1100</v>
      </c>
      <c r="F49" s="99">
        <v>0</v>
      </c>
      <c r="G49" s="92">
        <f t="shared" si="4"/>
        <v>13811.4</v>
      </c>
      <c r="H49" s="92">
        <f t="shared" si="5"/>
        <v>90541.4</v>
      </c>
      <c r="I49" s="100">
        <f t="shared" si="3"/>
        <v>76730</v>
      </c>
    </row>
    <row r="50" spans="1:9" ht="13.5" thickBot="1">
      <c r="A50" s="106" t="s">
        <v>2</v>
      </c>
      <c r="B50" s="105" t="s">
        <v>3</v>
      </c>
      <c r="C50" s="103" t="s">
        <v>27</v>
      </c>
      <c r="D50" s="82">
        <v>69473</v>
      </c>
      <c r="E50" s="93">
        <v>0</v>
      </c>
      <c r="F50" s="99">
        <v>0</v>
      </c>
      <c r="G50" s="92">
        <f t="shared" si="4"/>
        <v>12505.14</v>
      </c>
      <c r="H50" s="92">
        <f t="shared" si="5"/>
        <v>81978.14</v>
      </c>
      <c r="I50" s="100">
        <f t="shared" si="3"/>
        <v>69473</v>
      </c>
    </row>
    <row r="51" spans="1:9" ht="13.5" thickBot="1">
      <c r="A51" s="106" t="s">
        <v>2</v>
      </c>
      <c r="B51" s="105" t="s">
        <v>4</v>
      </c>
      <c r="C51" s="103" t="s">
        <v>27</v>
      </c>
      <c r="D51" s="82">
        <v>65329</v>
      </c>
      <c r="E51" s="93">
        <v>0</v>
      </c>
      <c r="F51" s="99">
        <v>0</v>
      </c>
      <c r="G51" s="92">
        <f t="shared" si="4"/>
        <v>11759.22</v>
      </c>
      <c r="H51" s="92">
        <f t="shared" si="5"/>
        <v>77088.22</v>
      </c>
      <c r="I51" s="100">
        <f t="shared" si="3"/>
        <v>65329</v>
      </c>
    </row>
    <row r="52" spans="1:9" ht="13.5" thickBot="1">
      <c r="A52" s="107" t="s">
        <v>2</v>
      </c>
      <c r="B52" s="102" t="s">
        <v>13</v>
      </c>
      <c r="C52" s="103" t="s">
        <v>27</v>
      </c>
      <c r="D52" s="82">
        <v>68610</v>
      </c>
      <c r="E52" s="93">
        <v>0</v>
      </c>
      <c r="F52" s="99">
        <v>0</v>
      </c>
      <c r="G52" s="92">
        <f t="shared" si="4"/>
        <v>12349.8</v>
      </c>
      <c r="H52" s="92">
        <f t="shared" si="5"/>
        <v>80959.8</v>
      </c>
      <c r="I52" s="100">
        <f t="shared" si="3"/>
        <v>68610</v>
      </c>
    </row>
    <row r="53" spans="1:9" ht="13.5" thickBot="1">
      <c r="A53" s="58" t="s">
        <v>2</v>
      </c>
      <c r="B53" s="59" t="s">
        <v>28</v>
      </c>
      <c r="C53" s="108" t="s">
        <v>27</v>
      </c>
      <c r="D53" s="83">
        <v>70350</v>
      </c>
      <c r="E53" s="94">
        <v>0</v>
      </c>
      <c r="F53" s="99">
        <v>0</v>
      </c>
      <c r="G53" s="92">
        <f t="shared" si="4"/>
        <v>12663</v>
      </c>
      <c r="H53" s="92">
        <f t="shared" si="5"/>
        <v>83013</v>
      </c>
      <c r="I53" s="100">
        <f t="shared" si="3"/>
        <v>70350</v>
      </c>
    </row>
    <row r="54" spans="1:9" ht="15" customHeight="1" thickBot="1">
      <c r="A54" s="109"/>
      <c r="B54" s="110"/>
      <c r="C54" s="109"/>
      <c r="D54" s="111"/>
      <c r="E54" s="111"/>
      <c r="F54" s="111"/>
      <c r="G54" s="111"/>
      <c r="H54" s="111"/>
      <c r="I54" s="109"/>
    </row>
    <row r="55" spans="1:9" ht="13.5" thickBot="1">
      <c r="A55" s="267" t="s">
        <v>25</v>
      </c>
      <c r="B55" s="268"/>
      <c r="C55" s="268"/>
      <c r="D55" s="268"/>
      <c r="E55" s="268"/>
      <c r="F55" s="268"/>
      <c r="G55" s="268"/>
      <c r="H55" s="268"/>
      <c r="I55" s="269"/>
    </row>
    <row r="56" spans="1:9" ht="13.5" thickBot="1">
      <c r="A56" s="270" t="s">
        <v>14</v>
      </c>
      <c r="B56" s="271"/>
      <c r="C56" s="113" t="s">
        <v>7</v>
      </c>
      <c r="D56" s="114" t="s">
        <v>0</v>
      </c>
      <c r="E56" s="115" t="s">
        <v>15</v>
      </c>
      <c r="F56" s="116"/>
      <c r="G56" s="114" t="s">
        <v>167</v>
      </c>
      <c r="H56" s="117" t="s">
        <v>1</v>
      </c>
      <c r="I56" s="52" t="s">
        <v>69</v>
      </c>
    </row>
    <row r="57" spans="1:9" ht="13.5" thickBot="1">
      <c r="A57" s="118" t="s">
        <v>30</v>
      </c>
      <c r="B57" s="119" t="s">
        <v>80</v>
      </c>
      <c r="C57" s="98">
        <v>0.92</v>
      </c>
      <c r="D57" s="221">
        <v>73990</v>
      </c>
      <c r="E57" s="92">
        <v>1100</v>
      </c>
      <c r="F57" s="99">
        <v>0</v>
      </c>
      <c r="G57" s="92">
        <f aca="true" t="shared" si="6" ref="G57:G66">(D57-E57-F57)*18%</f>
        <v>13120.199999999999</v>
      </c>
      <c r="H57" s="92">
        <f aca="true" t="shared" si="7" ref="H57:H66">D57-E57-F57+G57</f>
        <v>86010.2</v>
      </c>
      <c r="I57" s="100">
        <f aca="true" t="shared" si="8" ref="I57:I66">H57-G57</f>
        <v>72890</v>
      </c>
    </row>
    <row r="58" spans="1:9" ht="13.5" thickBot="1">
      <c r="A58" s="120" t="s">
        <v>173</v>
      </c>
      <c r="B58" s="121" t="s">
        <v>170</v>
      </c>
      <c r="C58" s="103">
        <v>1.1</v>
      </c>
      <c r="D58" s="222">
        <v>73590</v>
      </c>
      <c r="E58" s="93">
        <v>1100</v>
      </c>
      <c r="F58" s="99">
        <v>0</v>
      </c>
      <c r="G58" s="92">
        <f t="shared" si="6"/>
        <v>13048.199999999999</v>
      </c>
      <c r="H58" s="92">
        <f t="shared" si="7"/>
        <v>85538.2</v>
      </c>
      <c r="I58" s="100">
        <f>H58-G58</f>
        <v>72490</v>
      </c>
    </row>
    <row r="59" spans="1:9" ht="13.5" thickBot="1">
      <c r="A59" s="120" t="s">
        <v>30</v>
      </c>
      <c r="B59" s="121" t="s">
        <v>120</v>
      </c>
      <c r="C59" s="103">
        <v>2</v>
      </c>
      <c r="D59" s="222">
        <v>73990</v>
      </c>
      <c r="E59" s="93">
        <v>1100</v>
      </c>
      <c r="F59" s="99">
        <v>0</v>
      </c>
      <c r="G59" s="92">
        <f t="shared" si="6"/>
        <v>13120.199999999999</v>
      </c>
      <c r="H59" s="92">
        <f t="shared" si="7"/>
        <v>86010.2</v>
      </c>
      <c r="I59" s="100">
        <f t="shared" si="8"/>
        <v>72890</v>
      </c>
    </row>
    <row r="60" spans="1:9" s="109" customFormat="1" ht="13.5" thickBot="1">
      <c r="A60" s="120" t="s">
        <v>30</v>
      </c>
      <c r="B60" s="121" t="s">
        <v>169</v>
      </c>
      <c r="C60" s="103">
        <v>3</v>
      </c>
      <c r="D60" s="222">
        <v>73890</v>
      </c>
      <c r="E60" s="93">
        <v>1100</v>
      </c>
      <c r="F60" s="99">
        <v>0</v>
      </c>
      <c r="G60" s="92">
        <f t="shared" si="6"/>
        <v>13102.199999999999</v>
      </c>
      <c r="H60" s="92">
        <f t="shared" si="7"/>
        <v>85892.2</v>
      </c>
      <c r="I60" s="100">
        <f t="shared" si="8"/>
        <v>72790</v>
      </c>
    </row>
    <row r="61" spans="1:9" ht="13.5" thickBot="1">
      <c r="A61" s="120" t="s">
        <v>74</v>
      </c>
      <c r="B61" s="121" t="s">
        <v>12</v>
      </c>
      <c r="C61" s="103">
        <v>4.2</v>
      </c>
      <c r="D61" s="222">
        <v>82766</v>
      </c>
      <c r="E61" s="93">
        <v>1100</v>
      </c>
      <c r="F61" s="99">
        <v>0</v>
      </c>
      <c r="G61" s="92">
        <f t="shared" si="6"/>
        <v>14699.88</v>
      </c>
      <c r="H61" s="92">
        <f t="shared" si="7"/>
        <v>96365.88</v>
      </c>
      <c r="I61" s="100">
        <f t="shared" si="8"/>
        <v>81666</v>
      </c>
    </row>
    <row r="62" spans="1:9" ht="13.5" thickBot="1">
      <c r="A62" s="120" t="s">
        <v>36</v>
      </c>
      <c r="B62" s="121" t="s">
        <v>35</v>
      </c>
      <c r="C62" s="103">
        <v>6.5</v>
      </c>
      <c r="D62" s="222">
        <v>83160</v>
      </c>
      <c r="E62" s="93">
        <v>1100</v>
      </c>
      <c r="F62" s="99">
        <v>0</v>
      </c>
      <c r="G62" s="92">
        <f t="shared" si="6"/>
        <v>14770.8</v>
      </c>
      <c r="H62" s="92">
        <f t="shared" si="7"/>
        <v>96830.8</v>
      </c>
      <c r="I62" s="100">
        <f t="shared" si="8"/>
        <v>82060</v>
      </c>
    </row>
    <row r="63" spans="1:9" ht="13.5" thickBot="1">
      <c r="A63" s="120" t="s">
        <v>73</v>
      </c>
      <c r="B63" s="121" t="s">
        <v>72</v>
      </c>
      <c r="C63" s="103">
        <v>50</v>
      </c>
      <c r="D63" s="222">
        <v>83030</v>
      </c>
      <c r="E63" s="93">
        <v>1100</v>
      </c>
      <c r="F63" s="99">
        <v>0</v>
      </c>
      <c r="G63" s="92">
        <f t="shared" si="6"/>
        <v>14747.4</v>
      </c>
      <c r="H63" s="92">
        <f t="shared" si="7"/>
        <v>96677.4</v>
      </c>
      <c r="I63" s="100">
        <f t="shared" si="8"/>
        <v>81930</v>
      </c>
    </row>
    <row r="64" spans="1:9" ht="13.5" thickBot="1">
      <c r="A64" s="120" t="s">
        <v>2</v>
      </c>
      <c r="B64" s="121" t="s">
        <v>29</v>
      </c>
      <c r="C64" s="103" t="s">
        <v>27</v>
      </c>
      <c r="D64" s="222">
        <v>75209</v>
      </c>
      <c r="E64" s="93">
        <v>0</v>
      </c>
      <c r="F64" s="99">
        <v>0</v>
      </c>
      <c r="G64" s="92">
        <f t="shared" si="6"/>
        <v>13537.619999999999</v>
      </c>
      <c r="H64" s="92">
        <f t="shared" si="7"/>
        <v>88746.62</v>
      </c>
      <c r="I64" s="100">
        <f t="shared" si="8"/>
        <v>75209</v>
      </c>
    </row>
    <row r="65" spans="1:9" ht="13.5" thickBot="1">
      <c r="A65" s="120" t="s">
        <v>2</v>
      </c>
      <c r="B65" s="121" t="s">
        <v>31</v>
      </c>
      <c r="C65" s="103" t="s">
        <v>27</v>
      </c>
      <c r="D65" s="222">
        <v>75603</v>
      </c>
      <c r="E65" s="93">
        <v>0</v>
      </c>
      <c r="F65" s="99">
        <v>0</v>
      </c>
      <c r="G65" s="92">
        <f t="shared" si="6"/>
        <v>13608.539999999999</v>
      </c>
      <c r="H65" s="92">
        <f t="shared" si="7"/>
        <v>89211.54</v>
      </c>
      <c r="I65" s="100">
        <f t="shared" si="8"/>
        <v>75603</v>
      </c>
    </row>
    <row r="66" spans="1:9" ht="12.75">
      <c r="A66" s="120" t="s">
        <v>2</v>
      </c>
      <c r="B66" s="121" t="s">
        <v>32</v>
      </c>
      <c r="C66" s="103" t="s">
        <v>27</v>
      </c>
      <c r="D66" s="222">
        <v>67110</v>
      </c>
      <c r="E66" s="93">
        <v>0</v>
      </c>
      <c r="F66" s="99">
        <v>0</v>
      </c>
      <c r="G66" s="92">
        <f t="shared" si="6"/>
        <v>12079.8</v>
      </c>
      <c r="H66" s="92">
        <f t="shared" si="7"/>
        <v>79189.8</v>
      </c>
      <c r="I66" s="100">
        <f t="shared" si="8"/>
        <v>67110</v>
      </c>
    </row>
    <row r="67" spans="1:9" ht="13.5" thickBot="1">
      <c r="A67" s="58"/>
      <c r="B67" s="122"/>
      <c r="C67" s="122"/>
      <c r="D67" s="122"/>
      <c r="E67" s="122"/>
      <c r="F67" s="122"/>
      <c r="G67" s="122"/>
      <c r="H67" s="122"/>
      <c r="I67" s="123"/>
    </row>
    <row r="68" spans="1:9" s="47" customFormat="1" ht="16.5">
      <c r="A68" s="25" t="s">
        <v>75</v>
      </c>
      <c r="B68" s="109"/>
      <c r="C68" s="109"/>
      <c r="D68" s="109"/>
      <c r="E68" s="109"/>
      <c r="F68" s="109"/>
      <c r="G68" s="109"/>
      <c r="H68" s="109"/>
      <c r="I68" s="109"/>
    </row>
    <row r="69" spans="1:9" ht="12.75">
      <c r="A69" s="109"/>
      <c r="B69" s="109"/>
      <c r="C69" s="109"/>
      <c r="D69" s="109"/>
      <c r="E69" s="109"/>
      <c r="F69" s="109"/>
      <c r="G69" s="109"/>
      <c r="H69" s="109"/>
      <c r="I69" s="124"/>
    </row>
    <row r="70" spans="1:8" ht="12.75">
      <c r="A70" s="47"/>
      <c r="B70" s="42"/>
      <c r="C70" s="42"/>
      <c r="D70" s="42"/>
      <c r="E70" s="42"/>
      <c r="F70" s="42"/>
      <c r="G70" s="42"/>
      <c r="H70" s="42"/>
    </row>
    <row r="71" spans="1:8" ht="12.75">
      <c r="A71" s="60"/>
      <c r="B71" s="60"/>
      <c r="C71" s="60"/>
      <c r="D71" s="60"/>
      <c r="E71" s="60"/>
      <c r="F71" s="60"/>
      <c r="G71" s="60"/>
      <c r="H71" s="60"/>
    </row>
    <row r="72" spans="1:8" ht="12.75">
      <c r="A72" s="259"/>
      <c r="B72" s="259"/>
      <c r="C72" s="46"/>
      <c r="D72" s="46"/>
      <c r="E72" s="46"/>
      <c r="F72" s="46"/>
      <c r="G72" s="46"/>
      <c r="H72" s="46"/>
    </row>
    <row r="73" spans="1:8" ht="12.75">
      <c r="A73" s="30"/>
      <c r="B73" s="45"/>
      <c r="C73" s="24"/>
      <c r="D73" s="41"/>
      <c r="E73" s="41"/>
      <c r="F73" s="41"/>
      <c r="G73" s="61"/>
      <c r="H73" s="61"/>
    </row>
    <row r="74" spans="1:8" ht="12.75">
      <c r="A74" s="30"/>
      <c r="B74" s="45"/>
      <c r="C74" s="24"/>
      <c r="D74" s="41"/>
      <c r="E74" s="41"/>
      <c r="F74" s="41"/>
      <c r="G74" s="61"/>
      <c r="H74" s="61"/>
    </row>
    <row r="75" spans="1:8" ht="12.75">
      <c r="A75" s="60"/>
      <c r="B75" s="60"/>
      <c r="C75" s="60"/>
      <c r="D75" s="60"/>
      <c r="E75" s="60"/>
      <c r="F75" s="60"/>
      <c r="G75" s="60"/>
      <c r="H75" s="60"/>
    </row>
  </sheetData>
  <sheetProtection/>
  <mergeCells count="13">
    <mergeCell ref="A1:H1"/>
    <mergeCell ref="A3:H3"/>
    <mergeCell ref="A4:H4"/>
    <mergeCell ref="A5:H5"/>
    <mergeCell ref="A6:H6"/>
    <mergeCell ref="A8:I8"/>
    <mergeCell ref="A72:B72"/>
    <mergeCell ref="A9:I9"/>
    <mergeCell ref="A10:B10"/>
    <mergeCell ref="A34:I34"/>
    <mergeCell ref="A35:B35"/>
    <mergeCell ref="A55:I55"/>
    <mergeCell ref="A56:B56"/>
  </mergeCells>
  <printOptions/>
  <pageMargins left="0.708661417322835" right="0.708661417322835" top="0.25" bottom="0.248031496" header="0.19" footer="0.17"/>
  <pageSetup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11.8515625" style="54" customWidth="1"/>
    <col min="2" max="2" width="20.28125" style="54" customWidth="1"/>
    <col min="3" max="3" width="8.7109375" style="54" customWidth="1"/>
    <col min="4" max="6" width="11.421875" style="54" customWidth="1"/>
    <col min="7" max="7" width="13.00390625" style="54" customWidth="1"/>
    <col min="8" max="8" width="12.421875" style="54" customWidth="1"/>
    <col min="9" max="9" width="13.140625" style="54" bestFit="1" customWidth="1"/>
    <col min="10" max="16384" width="9.140625" style="54" customWidth="1"/>
  </cols>
  <sheetData>
    <row r="1" spans="1:8" ht="23.25">
      <c r="A1" s="272" t="s">
        <v>87</v>
      </c>
      <c r="B1" s="273"/>
      <c r="C1" s="273"/>
      <c r="D1" s="273"/>
      <c r="E1" s="273"/>
      <c r="F1" s="273"/>
      <c r="G1" s="273"/>
      <c r="H1" s="273"/>
    </row>
    <row r="2" spans="1:8" ht="16.5">
      <c r="A2" s="62" t="s">
        <v>82</v>
      </c>
      <c r="B2" s="31"/>
      <c r="C2" s="31"/>
      <c r="D2" s="31"/>
      <c r="E2" s="31"/>
      <c r="F2" s="31"/>
      <c r="G2" s="31"/>
      <c r="H2" s="31"/>
    </row>
    <row r="3" spans="1:8" s="55" customFormat="1" ht="12.75">
      <c r="A3" s="274" t="s">
        <v>83</v>
      </c>
      <c r="B3" s="274"/>
      <c r="C3" s="274"/>
      <c r="D3" s="274"/>
      <c r="E3" s="274"/>
      <c r="F3" s="274"/>
      <c r="G3" s="274"/>
      <c r="H3" s="274"/>
    </row>
    <row r="4" spans="1:8" s="55" customFormat="1" ht="12.75">
      <c r="A4" s="274" t="s">
        <v>84</v>
      </c>
      <c r="B4" s="274"/>
      <c r="C4" s="274"/>
      <c r="D4" s="274"/>
      <c r="E4" s="274"/>
      <c r="F4" s="274"/>
      <c r="G4" s="274"/>
      <c r="H4" s="274"/>
    </row>
    <row r="5" spans="1:8" s="55" customFormat="1" ht="12.75">
      <c r="A5" s="274" t="s">
        <v>85</v>
      </c>
      <c r="B5" s="274"/>
      <c r="C5" s="274"/>
      <c r="D5" s="274"/>
      <c r="E5" s="274"/>
      <c r="F5" s="274"/>
      <c r="G5" s="274"/>
      <c r="H5" s="274"/>
    </row>
    <row r="6" spans="1:8" ht="15">
      <c r="A6" s="275" t="s">
        <v>86</v>
      </c>
      <c r="B6" s="275"/>
      <c r="C6" s="275"/>
      <c r="D6" s="275"/>
      <c r="E6" s="275"/>
      <c r="F6" s="275"/>
      <c r="G6" s="275"/>
      <c r="H6" s="275"/>
    </row>
    <row r="7" spans="1:8" ht="15.75" thickBot="1">
      <c r="A7" s="56"/>
      <c r="B7" s="56"/>
      <c r="C7" s="56"/>
      <c r="D7" s="56"/>
      <c r="E7" s="56"/>
      <c r="F7" s="56"/>
      <c r="G7" s="56"/>
      <c r="H7" s="56"/>
    </row>
    <row r="8" spans="1:9" ht="13.5" thickBot="1">
      <c r="A8" s="260" t="s">
        <v>181</v>
      </c>
      <c r="B8" s="261"/>
      <c r="C8" s="261"/>
      <c r="D8" s="261"/>
      <c r="E8" s="261"/>
      <c r="F8" s="261"/>
      <c r="G8" s="261"/>
      <c r="H8" s="261"/>
      <c r="I8" s="262"/>
    </row>
    <row r="9" spans="1:9" ht="13.5" thickBot="1">
      <c r="A9" s="260" t="s">
        <v>26</v>
      </c>
      <c r="B9" s="261"/>
      <c r="C9" s="261"/>
      <c r="D9" s="261"/>
      <c r="E9" s="261"/>
      <c r="F9" s="261"/>
      <c r="G9" s="261"/>
      <c r="H9" s="261"/>
      <c r="I9" s="262"/>
    </row>
    <row r="10" spans="1:9" ht="13.5" thickBot="1">
      <c r="A10" s="263" t="s">
        <v>14</v>
      </c>
      <c r="B10" s="264"/>
      <c r="C10" s="73" t="s">
        <v>7</v>
      </c>
      <c r="D10" s="49" t="s">
        <v>0</v>
      </c>
      <c r="E10" s="14" t="s">
        <v>15</v>
      </c>
      <c r="F10" s="79"/>
      <c r="G10" s="49" t="s">
        <v>167</v>
      </c>
      <c r="H10" s="50" t="s">
        <v>1</v>
      </c>
      <c r="I10" s="52" t="s">
        <v>69</v>
      </c>
    </row>
    <row r="11" spans="1:11" ht="13.5" thickBot="1">
      <c r="A11" s="15" t="s">
        <v>155</v>
      </c>
      <c r="B11" s="16" t="s">
        <v>102</v>
      </c>
      <c r="C11" s="17">
        <v>11</v>
      </c>
      <c r="D11" s="81">
        <v>86822</v>
      </c>
      <c r="E11" s="92">
        <v>1100</v>
      </c>
      <c r="F11" s="92"/>
      <c r="G11" s="92">
        <f>(D11-E11)*18%</f>
        <v>15429.96</v>
      </c>
      <c r="H11" s="92">
        <f>D11-E11+G11</f>
        <v>101151.95999999999</v>
      </c>
      <c r="I11" s="100">
        <f>H11-G11</f>
        <v>85722</v>
      </c>
      <c r="J11" s="109"/>
      <c r="K11" s="109"/>
    </row>
    <row r="12" spans="1:11" ht="13.5" thickBot="1">
      <c r="A12" s="6" t="s">
        <v>155</v>
      </c>
      <c r="B12" s="2" t="s">
        <v>98</v>
      </c>
      <c r="C12" s="9" t="s">
        <v>101</v>
      </c>
      <c r="D12" s="82">
        <v>86022</v>
      </c>
      <c r="E12" s="93">
        <v>1100</v>
      </c>
      <c r="F12" s="93"/>
      <c r="G12" s="93">
        <f aca="true" t="shared" si="0" ref="G12:G32">(D12-E12)*18%</f>
        <v>15285.96</v>
      </c>
      <c r="H12" s="93">
        <f aca="true" t="shared" si="1" ref="H12:H32">D12-E12+G12</f>
        <v>100207.95999999999</v>
      </c>
      <c r="I12" s="100">
        <f aca="true" t="shared" si="2" ref="I12:I32">H12-G12</f>
        <v>84922</v>
      </c>
      <c r="J12" s="109"/>
      <c r="K12" s="109"/>
    </row>
    <row r="13" spans="1:11" ht="13.5" thickBot="1">
      <c r="A13" s="6" t="s">
        <v>155</v>
      </c>
      <c r="B13" s="2" t="s">
        <v>20</v>
      </c>
      <c r="C13" s="9">
        <v>6</v>
      </c>
      <c r="D13" s="82">
        <v>87072</v>
      </c>
      <c r="E13" s="93">
        <v>1100</v>
      </c>
      <c r="F13" s="93"/>
      <c r="G13" s="93">
        <f t="shared" si="0"/>
        <v>15474.96</v>
      </c>
      <c r="H13" s="93">
        <f t="shared" si="1"/>
        <v>101446.95999999999</v>
      </c>
      <c r="I13" s="100">
        <f t="shared" si="2"/>
        <v>85972</v>
      </c>
      <c r="J13" s="109"/>
      <c r="K13" s="109"/>
    </row>
    <row r="14" spans="1:11" ht="13.5" thickBot="1">
      <c r="A14" s="6" t="s">
        <v>155</v>
      </c>
      <c r="B14" s="2" t="s">
        <v>21</v>
      </c>
      <c r="C14" s="9">
        <v>3</v>
      </c>
      <c r="D14" s="82">
        <v>87272</v>
      </c>
      <c r="E14" s="93">
        <v>1100</v>
      </c>
      <c r="F14" s="93"/>
      <c r="G14" s="93">
        <f t="shared" si="0"/>
        <v>15510.96</v>
      </c>
      <c r="H14" s="93">
        <f t="shared" si="1"/>
        <v>101682.95999999999</v>
      </c>
      <c r="I14" s="100">
        <f t="shared" si="2"/>
        <v>86172</v>
      </c>
      <c r="J14" s="109"/>
      <c r="K14" s="109"/>
    </row>
    <row r="15" spans="1:11" ht="13.5" thickBot="1">
      <c r="A15" s="6" t="s">
        <v>155</v>
      </c>
      <c r="B15" s="2" t="s">
        <v>164</v>
      </c>
      <c r="C15" s="9">
        <v>3.4</v>
      </c>
      <c r="D15" s="82">
        <v>89142</v>
      </c>
      <c r="E15" s="93">
        <v>1100</v>
      </c>
      <c r="F15" s="93"/>
      <c r="G15" s="93">
        <f t="shared" si="0"/>
        <v>15847.56</v>
      </c>
      <c r="H15" s="93">
        <f t="shared" si="1"/>
        <v>103889.56</v>
      </c>
      <c r="I15" s="100">
        <f t="shared" si="2"/>
        <v>88042</v>
      </c>
      <c r="J15" s="109"/>
      <c r="K15" s="109"/>
    </row>
    <row r="16" spans="1:11" ht="13.5" thickBot="1">
      <c r="A16" s="6" t="s">
        <v>6</v>
      </c>
      <c r="B16" s="2" t="s">
        <v>17</v>
      </c>
      <c r="C16" s="9">
        <v>3</v>
      </c>
      <c r="D16" s="82">
        <v>88072</v>
      </c>
      <c r="E16" s="93">
        <v>1100</v>
      </c>
      <c r="F16" s="93"/>
      <c r="G16" s="93">
        <f t="shared" si="0"/>
        <v>15654.96</v>
      </c>
      <c r="H16" s="93">
        <f t="shared" si="1"/>
        <v>102626.95999999999</v>
      </c>
      <c r="I16" s="100">
        <f t="shared" si="2"/>
        <v>86972</v>
      </c>
      <c r="J16" s="109"/>
      <c r="K16" s="109"/>
    </row>
    <row r="17" spans="1:11" ht="13.5" thickBot="1">
      <c r="A17" s="6" t="s">
        <v>18</v>
      </c>
      <c r="B17" s="2" t="s">
        <v>19</v>
      </c>
      <c r="C17" s="9">
        <v>11</v>
      </c>
      <c r="D17" s="82">
        <v>88122</v>
      </c>
      <c r="E17" s="93">
        <v>1100</v>
      </c>
      <c r="F17" s="93"/>
      <c r="G17" s="93">
        <f t="shared" si="0"/>
        <v>15663.96</v>
      </c>
      <c r="H17" s="93">
        <f t="shared" si="1"/>
        <v>102685.95999999999</v>
      </c>
      <c r="I17" s="100">
        <f t="shared" si="2"/>
        <v>87022</v>
      </c>
      <c r="J17" s="109"/>
      <c r="K17" s="109"/>
    </row>
    <row r="18" spans="1:11" ht="13.5" thickBot="1">
      <c r="A18" s="6" t="s">
        <v>156</v>
      </c>
      <c r="B18" s="2" t="s">
        <v>79</v>
      </c>
      <c r="C18" s="9">
        <v>12</v>
      </c>
      <c r="D18" s="82">
        <v>94652</v>
      </c>
      <c r="E18" s="93">
        <v>1100</v>
      </c>
      <c r="F18" s="93"/>
      <c r="G18" s="93">
        <f t="shared" si="0"/>
        <v>16839.36</v>
      </c>
      <c r="H18" s="93">
        <f t="shared" si="1"/>
        <v>110391.36</v>
      </c>
      <c r="I18" s="100">
        <f t="shared" si="2"/>
        <v>93552</v>
      </c>
      <c r="J18" s="109"/>
      <c r="K18" s="109"/>
    </row>
    <row r="19" spans="1:11" ht="13.5" thickBot="1">
      <c r="A19" s="6" t="s">
        <v>95</v>
      </c>
      <c r="B19" s="2" t="s">
        <v>96</v>
      </c>
      <c r="C19" s="9"/>
      <c r="D19" s="82">
        <v>93852</v>
      </c>
      <c r="E19" s="93">
        <v>1100</v>
      </c>
      <c r="F19" s="93"/>
      <c r="G19" s="93">
        <f t="shared" si="0"/>
        <v>16695.36</v>
      </c>
      <c r="H19" s="93">
        <f t="shared" si="1"/>
        <v>109447.36</v>
      </c>
      <c r="I19" s="100">
        <f t="shared" si="2"/>
        <v>92752</v>
      </c>
      <c r="J19" s="109"/>
      <c r="K19" s="109"/>
    </row>
    <row r="20" spans="1:11" ht="13.5" thickBot="1">
      <c r="A20" s="6" t="s">
        <v>104</v>
      </c>
      <c r="B20" s="2" t="s">
        <v>105</v>
      </c>
      <c r="C20" s="9">
        <v>12</v>
      </c>
      <c r="D20" s="82">
        <v>88352</v>
      </c>
      <c r="E20" s="93">
        <v>1100</v>
      </c>
      <c r="F20" s="93"/>
      <c r="G20" s="93">
        <f t="shared" si="0"/>
        <v>15705.359999999999</v>
      </c>
      <c r="H20" s="93">
        <f t="shared" si="1"/>
        <v>102957.36</v>
      </c>
      <c r="I20" s="100">
        <f t="shared" si="2"/>
        <v>87252</v>
      </c>
      <c r="J20" s="109"/>
      <c r="K20" s="109"/>
    </row>
    <row r="21" spans="1:11" ht="13.5" thickBot="1">
      <c r="A21" s="6" t="s">
        <v>104</v>
      </c>
      <c r="B21" s="2" t="s">
        <v>153</v>
      </c>
      <c r="C21" s="9">
        <v>10</v>
      </c>
      <c r="D21" s="82">
        <v>90102</v>
      </c>
      <c r="E21" s="93">
        <v>1100</v>
      </c>
      <c r="F21" s="93"/>
      <c r="G21" s="93">
        <f t="shared" si="0"/>
        <v>16020.359999999999</v>
      </c>
      <c r="H21" s="93">
        <f t="shared" si="1"/>
        <v>105022.36</v>
      </c>
      <c r="I21" s="100">
        <f t="shared" si="2"/>
        <v>89002</v>
      </c>
      <c r="J21" s="109"/>
      <c r="K21" s="109"/>
    </row>
    <row r="22" spans="1:11" ht="13.5" thickBot="1">
      <c r="A22" s="6" t="s">
        <v>104</v>
      </c>
      <c r="B22" s="2" t="s">
        <v>94</v>
      </c>
      <c r="C22" s="9">
        <v>1.9</v>
      </c>
      <c r="D22" s="82">
        <v>94852</v>
      </c>
      <c r="E22" s="93">
        <v>1100</v>
      </c>
      <c r="F22" s="93"/>
      <c r="G22" s="93">
        <f t="shared" si="0"/>
        <v>16875.36</v>
      </c>
      <c r="H22" s="93">
        <f t="shared" si="1"/>
        <v>110627.36</v>
      </c>
      <c r="I22" s="100">
        <f t="shared" si="2"/>
        <v>93752</v>
      </c>
      <c r="J22" s="109"/>
      <c r="K22" s="109"/>
    </row>
    <row r="23" spans="1:11" ht="13.5" thickBot="1">
      <c r="A23" s="6" t="s">
        <v>104</v>
      </c>
      <c r="B23" s="2" t="s">
        <v>81</v>
      </c>
      <c r="C23" s="9">
        <v>3</v>
      </c>
      <c r="D23" s="82">
        <v>88702</v>
      </c>
      <c r="E23" s="93">
        <v>1100</v>
      </c>
      <c r="F23" s="93"/>
      <c r="G23" s="93">
        <f t="shared" si="0"/>
        <v>15768.359999999999</v>
      </c>
      <c r="H23" s="93">
        <f t="shared" si="1"/>
        <v>103370.36</v>
      </c>
      <c r="I23" s="100">
        <f t="shared" si="2"/>
        <v>87602</v>
      </c>
      <c r="J23" s="109"/>
      <c r="K23" s="109"/>
    </row>
    <row r="24" spans="1:11" ht="13.5" thickBot="1">
      <c r="A24" s="6" t="s">
        <v>104</v>
      </c>
      <c r="B24" s="2" t="s">
        <v>90</v>
      </c>
      <c r="C24" s="9">
        <v>8</v>
      </c>
      <c r="D24" s="82">
        <v>92052</v>
      </c>
      <c r="E24" s="93">
        <v>1100</v>
      </c>
      <c r="F24" s="93"/>
      <c r="G24" s="93">
        <f t="shared" si="0"/>
        <v>16371.359999999999</v>
      </c>
      <c r="H24" s="93">
        <f t="shared" si="1"/>
        <v>107323.36</v>
      </c>
      <c r="I24" s="100">
        <f t="shared" si="2"/>
        <v>90952</v>
      </c>
      <c r="J24" s="109"/>
      <c r="K24" s="109"/>
    </row>
    <row r="25" spans="1:11" ht="13.5" thickBot="1">
      <c r="A25" s="6" t="s">
        <v>104</v>
      </c>
      <c r="B25" s="2" t="s">
        <v>103</v>
      </c>
      <c r="C25" s="9"/>
      <c r="D25" s="82">
        <v>91252</v>
      </c>
      <c r="E25" s="93">
        <v>1100</v>
      </c>
      <c r="F25" s="93"/>
      <c r="G25" s="93">
        <f t="shared" si="0"/>
        <v>16227.359999999999</v>
      </c>
      <c r="H25" s="93">
        <f t="shared" si="1"/>
        <v>106379.36</v>
      </c>
      <c r="I25" s="100">
        <f t="shared" si="2"/>
        <v>90152</v>
      </c>
      <c r="J25" s="109"/>
      <c r="K25" s="109"/>
    </row>
    <row r="26" spans="1:11" ht="13.5" thickBot="1">
      <c r="A26" s="6" t="s">
        <v>160</v>
      </c>
      <c r="B26" s="2" t="s">
        <v>161</v>
      </c>
      <c r="C26" s="9">
        <v>40</v>
      </c>
      <c r="D26" s="82">
        <v>90252</v>
      </c>
      <c r="E26" s="93">
        <v>1100</v>
      </c>
      <c r="F26" s="93"/>
      <c r="G26" s="93">
        <f t="shared" si="0"/>
        <v>16047.359999999999</v>
      </c>
      <c r="H26" s="93">
        <f t="shared" si="1"/>
        <v>105199.36</v>
      </c>
      <c r="I26" s="100">
        <f t="shared" si="2"/>
        <v>89152</v>
      </c>
      <c r="J26" s="109"/>
      <c r="K26" s="109"/>
    </row>
    <row r="27" spans="1:11" ht="13.5" thickBot="1">
      <c r="A27" s="6" t="s">
        <v>160</v>
      </c>
      <c r="B27" s="2" t="s">
        <v>159</v>
      </c>
      <c r="C27" s="9">
        <v>8</v>
      </c>
      <c r="D27" s="82">
        <v>89382</v>
      </c>
      <c r="E27" s="93">
        <v>1100</v>
      </c>
      <c r="F27" s="93"/>
      <c r="G27" s="93">
        <f t="shared" si="0"/>
        <v>15890.76</v>
      </c>
      <c r="H27" s="93">
        <f t="shared" si="1"/>
        <v>104172.76</v>
      </c>
      <c r="I27" s="100">
        <f t="shared" si="2"/>
        <v>88282</v>
      </c>
      <c r="J27" s="109"/>
      <c r="K27" s="109"/>
    </row>
    <row r="28" spans="1:11" ht="13.5" thickBot="1">
      <c r="A28" s="6" t="s">
        <v>160</v>
      </c>
      <c r="B28" s="2" t="s">
        <v>162</v>
      </c>
      <c r="C28" s="9">
        <v>65</v>
      </c>
      <c r="D28" s="82">
        <v>90002</v>
      </c>
      <c r="E28" s="93">
        <v>1100</v>
      </c>
      <c r="F28" s="93"/>
      <c r="G28" s="93">
        <f t="shared" si="0"/>
        <v>16002.359999999999</v>
      </c>
      <c r="H28" s="93">
        <f t="shared" si="1"/>
        <v>104904.36</v>
      </c>
      <c r="I28" s="100">
        <f t="shared" si="2"/>
        <v>88902</v>
      </c>
      <c r="J28" s="109"/>
      <c r="K28" s="109"/>
    </row>
    <row r="29" spans="1:11" ht="13.5" thickBot="1">
      <c r="A29" s="6" t="s">
        <v>160</v>
      </c>
      <c r="B29" s="2" t="s">
        <v>163</v>
      </c>
      <c r="C29" s="9">
        <v>55</v>
      </c>
      <c r="D29" s="82">
        <v>90202</v>
      </c>
      <c r="E29" s="93">
        <v>1100</v>
      </c>
      <c r="F29" s="93"/>
      <c r="G29" s="93">
        <f t="shared" si="0"/>
        <v>16038.359999999999</v>
      </c>
      <c r="H29" s="93">
        <f t="shared" si="1"/>
        <v>105140.36</v>
      </c>
      <c r="I29" s="100">
        <f t="shared" si="2"/>
        <v>89102</v>
      </c>
      <c r="J29" s="109"/>
      <c r="K29" s="109"/>
    </row>
    <row r="30" spans="1:11" ht="13.5" thickBot="1">
      <c r="A30" s="6" t="s">
        <v>166</v>
      </c>
      <c r="B30" s="2" t="s">
        <v>165</v>
      </c>
      <c r="C30" s="9">
        <v>3</v>
      </c>
      <c r="D30" s="82">
        <v>90722</v>
      </c>
      <c r="E30" s="93">
        <v>1100</v>
      </c>
      <c r="F30" s="93"/>
      <c r="G30" s="93">
        <f t="shared" si="0"/>
        <v>16131.96</v>
      </c>
      <c r="H30" s="93">
        <f t="shared" si="1"/>
        <v>105753.95999999999</v>
      </c>
      <c r="I30" s="100">
        <f t="shared" si="2"/>
        <v>89622</v>
      </c>
      <c r="J30" s="109"/>
      <c r="K30" s="109"/>
    </row>
    <row r="31" spans="1:11" ht="13.5" thickBot="1">
      <c r="A31" s="80"/>
      <c r="B31" s="67" t="s">
        <v>171</v>
      </c>
      <c r="C31" s="68"/>
      <c r="D31" s="83">
        <v>91372</v>
      </c>
      <c r="E31" s="94">
        <v>1100</v>
      </c>
      <c r="F31" s="94"/>
      <c r="G31" s="94">
        <f>(D31-E31)*18%</f>
        <v>16248.96</v>
      </c>
      <c r="H31" s="94">
        <f>D31-E31+G31</f>
        <v>106520.95999999999</v>
      </c>
      <c r="I31" s="100">
        <f>H31-G31</f>
        <v>90272</v>
      </c>
      <c r="J31" s="109"/>
      <c r="K31" s="109"/>
    </row>
    <row r="32" spans="1:11" ht="13.5" thickBot="1">
      <c r="A32" s="7" t="s">
        <v>97</v>
      </c>
      <c r="B32" s="8" t="s">
        <v>99</v>
      </c>
      <c r="C32" s="10" t="s">
        <v>100</v>
      </c>
      <c r="D32" s="83">
        <v>91372</v>
      </c>
      <c r="E32" s="94">
        <v>1100</v>
      </c>
      <c r="F32" s="94"/>
      <c r="G32" s="94">
        <f t="shared" si="0"/>
        <v>16248.96</v>
      </c>
      <c r="H32" s="94">
        <f t="shared" si="1"/>
        <v>106520.95999999999</v>
      </c>
      <c r="I32" s="100">
        <f t="shared" si="2"/>
        <v>90272</v>
      </c>
      <c r="J32" s="109"/>
      <c r="K32" s="109"/>
    </row>
    <row r="33" spans="2:11" ht="13.5" thickBot="1">
      <c r="B33" s="57"/>
      <c r="D33" s="111"/>
      <c r="E33" s="111"/>
      <c r="F33" s="111"/>
      <c r="G33" s="111"/>
      <c r="H33" s="111"/>
      <c r="I33" s="109"/>
      <c r="J33" s="109"/>
      <c r="K33" s="109"/>
    </row>
    <row r="34" spans="1:9" ht="13.5" thickBot="1">
      <c r="A34" s="260" t="s">
        <v>22</v>
      </c>
      <c r="B34" s="261"/>
      <c r="C34" s="261"/>
      <c r="D34" s="261"/>
      <c r="E34" s="261"/>
      <c r="F34" s="261"/>
      <c r="G34" s="261"/>
      <c r="H34" s="261"/>
      <c r="I34" s="262"/>
    </row>
    <row r="35" spans="1:9" ht="13.5" thickBot="1">
      <c r="A35" s="265" t="s">
        <v>14</v>
      </c>
      <c r="B35" s="266"/>
      <c r="C35" s="74" t="s">
        <v>7</v>
      </c>
      <c r="D35" s="49" t="s">
        <v>0</v>
      </c>
      <c r="E35" s="14" t="s">
        <v>15</v>
      </c>
      <c r="F35" s="79"/>
      <c r="G35" s="49" t="s">
        <v>167</v>
      </c>
      <c r="H35" s="50" t="s">
        <v>1</v>
      </c>
      <c r="I35" s="52" t="s">
        <v>69</v>
      </c>
    </row>
    <row r="36" spans="1:9" ht="13.5" thickBot="1">
      <c r="A36" s="96" t="s">
        <v>6</v>
      </c>
      <c r="B36" s="97" t="s">
        <v>23</v>
      </c>
      <c r="C36" s="98">
        <v>0.9</v>
      </c>
      <c r="D36" s="81">
        <v>77408</v>
      </c>
      <c r="E36" s="92">
        <v>1100</v>
      </c>
      <c r="F36" s="99">
        <v>0</v>
      </c>
      <c r="G36" s="92">
        <f>(D36-E36-F36)*18%</f>
        <v>13735.439999999999</v>
      </c>
      <c r="H36" s="92">
        <f>D36-E36-F36+G36</f>
        <v>90043.44</v>
      </c>
      <c r="I36" s="100">
        <f aca="true" t="shared" si="3" ref="I36:I53">H36-G36</f>
        <v>76308</v>
      </c>
    </row>
    <row r="37" spans="1:9" ht="13.5" thickBot="1">
      <c r="A37" s="101" t="s">
        <v>107</v>
      </c>
      <c r="B37" s="102" t="s">
        <v>106</v>
      </c>
      <c r="C37" s="103">
        <v>1.2</v>
      </c>
      <c r="D37" s="82">
        <v>76981</v>
      </c>
      <c r="E37" s="93">
        <v>1100</v>
      </c>
      <c r="F37" s="99">
        <v>0</v>
      </c>
      <c r="G37" s="92">
        <f aca="true" t="shared" si="4" ref="G37:G53">(D37-E37-F37)*18%</f>
        <v>13658.58</v>
      </c>
      <c r="H37" s="92">
        <f aca="true" t="shared" si="5" ref="H37:H53">D37-E37-F37+G37</f>
        <v>89539.58</v>
      </c>
      <c r="I37" s="100">
        <f t="shared" si="3"/>
        <v>75881</v>
      </c>
    </row>
    <row r="38" spans="1:9" ht="13.5" thickBot="1">
      <c r="A38" s="104" t="s">
        <v>5</v>
      </c>
      <c r="B38" s="102" t="s">
        <v>172</v>
      </c>
      <c r="C38" s="103">
        <v>2.7</v>
      </c>
      <c r="D38" s="82">
        <v>73298</v>
      </c>
      <c r="E38" s="93">
        <v>1100</v>
      </c>
      <c r="F38" s="99">
        <v>0</v>
      </c>
      <c r="G38" s="92">
        <f>(D38-E38-F38)*18%</f>
        <v>12995.64</v>
      </c>
      <c r="H38" s="92">
        <f>D38-E38-F38+G38</f>
        <v>85193.64</v>
      </c>
      <c r="I38" s="100">
        <f>H38-G38</f>
        <v>72198</v>
      </c>
    </row>
    <row r="39" spans="1:9" ht="13.5" thickBot="1">
      <c r="A39" s="101" t="s">
        <v>5</v>
      </c>
      <c r="B39" s="105" t="s">
        <v>11</v>
      </c>
      <c r="C39" s="103">
        <v>8</v>
      </c>
      <c r="D39" s="82">
        <v>73298</v>
      </c>
      <c r="E39" s="93">
        <v>1100</v>
      </c>
      <c r="F39" s="99">
        <v>0</v>
      </c>
      <c r="G39" s="92">
        <f t="shared" si="4"/>
        <v>12995.64</v>
      </c>
      <c r="H39" s="92">
        <f t="shared" si="5"/>
        <v>85193.64</v>
      </c>
      <c r="I39" s="100">
        <f t="shared" si="3"/>
        <v>72198</v>
      </c>
    </row>
    <row r="40" spans="1:9" ht="13.5" thickBot="1">
      <c r="A40" s="106" t="s">
        <v>5</v>
      </c>
      <c r="B40" s="105" t="s">
        <v>108</v>
      </c>
      <c r="C40" s="103">
        <v>8</v>
      </c>
      <c r="D40" s="82">
        <v>74618</v>
      </c>
      <c r="E40" s="93">
        <v>1100</v>
      </c>
      <c r="F40" s="99">
        <v>0</v>
      </c>
      <c r="G40" s="92">
        <f t="shared" si="4"/>
        <v>13233.24</v>
      </c>
      <c r="H40" s="92">
        <f t="shared" si="5"/>
        <v>86751.24</v>
      </c>
      <c r="I40" s="100">
        <f t="shared" si="3"/>
        <v>73518</v>
      </c>
    </row>
    <row r="41" spans="1:9" ht="13.5" thickBot="1">
      <c r="A41" s="106" t="s">
        <v>24</v>
      </c>
      <c r="B41" s="105" t="s">
        <v>89</v>
      </c>
      <c r="C41" s="103">
        <v>18</v>
      </c>
      <c r="D41" s="82">
        <v>74571</v>
      </c>
      <c r="E41" s="93">
        <v>1100</v>
      </c>
      <c r="F41" s="99">
        <v>0</v>
      </c>
      <c r="G41" s="92">
        <f t="shared" si="4"/>
        <v>13224.779999999999</v>
      </c>
      <c r="H41" s="92">
        <f t="shared" si="5"/>
        <v>86695.78</v>
      </c>
      <c r="I41" s="100">
        <f t="shared" si="3"/>
        <v>73471</v>
      </c>
    </row>
    <row r="42" spans="1:9" ht="13.5" thickBot="1">
      <c r="A42" s="106" t="s">
        <v>9</v>
      </c>
      <c r="B42" s="105" t="s">
        <v>8</v>
      </c>
      <c r="C42" s="103">
        <v>1.2</v>
      </c>
      <c r="D42" s="82">
        <v>72748</v>
      </c>
      <c r="E42" s="93">
        <v>1100</v>
      </c>
      <c r="F42" s="99">
        <v>0</v>
      </c>
      <c r="G42" s="92">
        <f t="shared" si="4"/>
        <v>12896.64</v>
      </c>
      <c r="H42" s="92">
        <f t="shared" si="5"/>
        <v>84544.64</v>
      </c>
      <c r="I42" s="100">
        <f t="shared" si="3"/>
        <v>71648</v>
      </c>
    </row>
    <row r="43" spans="1:9" ht="13.5" thickBot="1">
      <c r="A43" s="106" t="s">
        <v>71</v>
      </c>
      <c r="B43" s="105" t="s">
        <v>70</v>
      </c>
      <c r="C43" s="103">
        <v>0.35</v>
      </c>
      <c r="D43" s="82">
        <v>75352</v>
      </c>
      <c r="E43" s="93">
        <v>1100</v>
      </c>
      <c r="F43" s="99">
        <v>0</v>
      </c>
      <c r="G43" s="92">
        <f t="shared" si="4"/>
        <v>13365.359999999999</v>
      </c>
      <c r="H43" s="92">
        <f t="shared" si="5"/>
        <v>87617.36</v>
      </c>
      <c r="I43" s="100">
        <f t="shared" si="3"/>
        <v>74252</v>
      </c>
    </row>
    <row r="44" spans="1:9" ht="13.5" thickBot="1">
      <c r="A44" s="106" t="s">
        <v>10</v>
      </c>
      <c r="B44" s="105" t="s">
        <v>114</v>
      </c>
      <c r="C44" s="103">
        <v>0.28</v>
      </c>
      <c r="D44" s="82">
        <v>76054</v>
      </c>
      <c r="E44" s="93">
        <v>1100</v>
      </c>
      <c r="F44" s="99">
        <v>0</v>
      </c>
      <c r="G44" s="92">
        <f t="shared" si="4"/>
        <v>13491.72</v>
      </c>
      <c r="H44" s="92">
        <f t="shared" si="5"/>
        <v>88445.72</v>
      </c>
      <c r="I44" s="100">
        <f t="shared" si="3"/>
        <v>74954</v>
      </c>
    </row>
    <row r="45" spans="1:9" ht="13.5" thickBot="1">
      <c r="A45" s="106" t="s">
        <v>10</v>
      </c>
      <c r="B45" s="105" t="s">
        <v>112</v>
      </c>
      <c r="C45" s="103">
        <v>0.22</v>
      </c>
      <c r="D45" s="82">
        <v>76054</v>
      </c>
      <c r="E45" s="93">
        <v>1100</v>
      </c>
      <c r="F45" s="99">
        <v>0</v>
      </c>
      <c r="G45" s="92">
        <f t="shared" si="4"/>
        <v>13491.72</v>
      </c>
      <c r="H45" s="92">
        <f t="shared" si="5"/>
        <v>88445.72</v>
      </c>
      <c r="I45" s="100">
        <f t="shared" si="3"/>
        <v>74954</v>
      </c>
    </row>
    <row r="46" spans="1:9" ht="13.5" thickBot="1">
      <c r="A46" s="106" t="s">
        <v>33</v>
      </c>
      <c r="B46" s="105" t="s">
        <v>34</v>
      </c>
      <c r="C46" s="103">
        <v>0.43</v>
      </c>
      <c r="D46" s="82">
        <v>79364</v>
      </c>
      <c r="E46" s="93">
        <v>1100</v>
      </c>
      <c r="F46" s="99">
        <v>0</v>
      </c>
      <c r="G46" s="92">
        <f t="shared" si="4"/>
        <v>14087.519999999999</v>
      </c>
      <c r="H46" s="92">
        <f t="shared" si="5"/>
        <v>92351.52</v>
      </c>
      <c r="I46" s="100">
        <f t="shared" si="3"/>
        <v>78264</v>
      </c>
    </row>
    <row r="47" spans="1:9" ht="13.5" thickBot="1">
      <c r="A47" s="106" t="s">
        <v>33</v>
      </c>
      <c r="B47" s="105" t="s">
        <v>93</v>
      </c>
      <c r="C47" s="103">
        <v>0.22</v>
      </c>
      <c r="D47" s="82">
        <v>80764</v>
      </c>
      <c r="E47" s="93">
        <v>1100</v>
      </c>
      <c r="F47" s="99">
        <v>0</v>
      </c>
      <c r="G47" s="92">
        <f t="shared" si="4"/>
        <v>14339.519999999999</v>
      </c>
      <c r="H47" s="92">
        <f t="shared" si="5"/>
        <v>94003.52</v>
      </c>
      <c r="I47" s="100">
        <f t="shared" si="3"/>
        <v>79664</v>
      </c>
    </row>
    <row r="48" spans="1:9" ht="13.5" thickBot="1">
      <c r="A48" s="107" t="s">
        <v>33</v>
      </c>
      <c r="B48" s="102" t="s">
        <v>91</v>
      </c>
      <c r="C48" s="103"/>
      <c r="D48" s="82">
        <v>75084</v>
      </c>
      <c r="E48" s="93">
        <v>1100</v>
      </c>
      <c r="F48" s="99">
        <v>0</v>
      </c>
      <c r="G48" s="92">
        <f t="shared" si="4"/>
        <v>13317.119999999999</v>
      </c>
      <c r="H48" s="92">
        <f t="shared" si="5"/>
        <v>87301.12</v>
      </c>
      <c r="I48" s="100">
        <f t="shared" si="3"/>
        <v>73984</v>
      </c>
    </row>
    <row r="49" spans="1:9" ht="13.5" thickBot="1">
      <c r="A49" s="107" t="s">
        <v>33</v>
      </c>
      <c r="B49" s="102" t="s">
        <v>111</v>
      </c>
      <c r="C49" s="103"/>
      <c r="D49" s="82">
        <v>78104</v>
      </c>
      <c r="E49" s="93">
        <v>1100</v>
      </c>
      <c r="F49" s="99">
        <v>0</v>
      </c>
      <c r="G49" s="92">
        <f t="shared" si="4"/>
        <v>13860.72</v>
      </c>
      <c r="H49" s="92">
        <f t="shared" si="5"/>
        <v>90864.72</v>
      </c>
      <c r="I49" s="100">
        <f t="shared" si="3"/>
        <v>77004</v>
      </c>
    </row>
    <row r="50" spans="1:9" ht="13.5" thickBot="1">
      <c r="A50" s="106" t="s">
        <v>2</v>
      </c>
      <c r="B50" s="105" t="s">
        <v>3</v>
      </c>
      <c r="C50" s="103" t="s">
        <v>27</v>
      </c>
      <c r="D50" s="82">
        <v>69851</v>
      </c>
      <c r="E50" s="93">
        <v>0</v>
      </c>
      <c r="F50" s="99">
        <v>0</v>
      </c>
      <c r="G50" s="92">
        <f t="shared" si="4"/>
        <v>12573.18</v>
      </c>
      <c r="H50" s="92">
        <f t="shared" si="5"/>
        <v>82424.18</v>
      </c>
      <c r="I50" s="100">
        <f t="shared" si="3"/>
        <v>69851</v>
      </c>
    </row>
    <row r="51" spans="1:9" ht="13.5" thickBot="1">
      <c r="A51" s="106" t="s">
        <v>2</v>
      </c>
      <c r="B51" s="105" t="s">
        <v>4</v>
      </c>
      <c r="C51" s="103" t="s">
        <v>27</v>
      </c>
      <c r="D51" s="82">
        <v>65314</v>
      </c>
      <c r="E51" s="93">
        <v>0</v>
      </c>
      <c r="F51" s="99">
        <v>0</v>
      </c>
      <c r="G51" s="92">
        <f t="shared" si="4"/>
        <v>11756.52</v>
      </c>
      <c r="H51" s="92">
        <f t="shared" si="5"/>
        <v>77070.52</v>
      </c>
      <c r="I51" s="100">
        <f t="shared" si="3"/>
        <v>65314</v>
      </c>
    </row>
    <row r="52" spans="1:9" ht="13.5" thickBot="1">
      <c r="A52" s="107" t="s">
        <v>2</v>
      </c>
      <c r="B52" s="102" t="s">
        <v>13</v>
      </c>
      <c r="C52" s="103" t="s">
        <v>27</v>
      </c>
      <c r="D52" s="82">
        <v>68288</v>
      </c>
      <c r="E52" s="93">
        <v>0</v>
      </c>
      <c r="F52" s="99">
        <v>0</v>
      </c>
      <c r="G52" s="92">
        <f t="shared" si="4"/>
        <v>12291.84</v>
      </c>
      <c r="H52" s="92">
        <f t="shared" si="5"/>
        <v>80579.84</v>
      </c>
      <c r="I52" s="100">
        <f t="shared" si="3"/>
        <v>68288</v>
      </c>
    </row>
    <row r="53" spans="1:9" ht="13.5" thickBot="1">
      <c r="A53" s="58" t="s">
        <v>2</v>
      </c>
      <c r="B53" s="59" t="s">
        <v>28</v>
      </c>
      <c r="C53" s="108" t="s">
        <v>27</v>
      </c>
      <c r="D53" s="83">
        <v>70924</v>
      </c>
      <c r="E53" s="94">
        <v>0</v>
      </c>
      <c r="F53" s="99">
        <v>0</v>
      </c>
      <c r="G53" s="92">
        <f t="shared" si="4"/>
        <v>12766.32</v>
      </c>
      <c r="H53" s="92">
        <f t="shared" si="5"/>
        <v>83690.32</v>
      </c>
      <c r="I53" s="100">
        <f t="shared" si="3"/>
        <v>70924</v>
      </c>
    </row>
    <row r="54" spans="1:9" ht="15" customHeight="1" thickBot="1">
      <c r="A54" s="109"/>
      <c r="B54" s="110"/>
      <c r="C54" s="109"/>
      <c r="D54" s="111"/>
      <c r="E54" s="111"/>
      <c r="F54" s="111"/>
      <c r="G54" s="111"/>
      <c r="H54" s="111"/>
      <c r="I54" s="109"/>
    </row>
    <row r="55" spans="1:9" ht="13.5" thickBot="1">
      <c r="A55" s="267" t="s">
        <v>25</v>
      </c>
      <c r="B55" s="268"/>
      <c r="C55" s="268"/>
      <c r="D55" s="268"/>
      <c r="E55" s="268"/>
      <c r="F55" s="268"/>
      <c r="G55" s="268"/>
      <c r="H55" s="268"/>
      <c r="I55" s="269"/>
    </row>
    <row r="56" spans="1:9" ht="13.5" thickBot="1">
      <c r="A56" s="270" t="s">
        <v>14</v>
      </c>
      <c r="B56" s="271"/>
      <c r="C56" s="113" t="s">
        <v>7</v>
      </c>
      <c r="D56" s="114" t="s">
        <v>0</v>
      </c>
      <c r="E56" s="115" t="s">
        <v>15</v>
      </c>
      <c r="F56" s="116"/>
      <c r="G56" s="114" t="s">
        <v>167</v>
      </c>
      <c r="H56" s="117" t="s">
        <v>1</v>
      </c>
      <c r="I56" s="52" t="s">
        <v>69</v>
      </c>
    </row>
    <row r="57" spans="1:9" ht="13.5" thickBot="1">
      <c r="A57" s="118" t="s">
        <v>30</v>
      </c>
      <c r="B57" s="119" t="s">
        <v>80</v>
      </c>
      <c r="C57" s="98">
        <v>0.92</v>
      </c>
      <c r="D57" s="221">
        <v>73814</v>
      </c>
      <c r="E57" s="92">
        <v>1100</v>
      </c>
      <c r="F57" s="99">
        <v>0</v>
      </c>
      <c r="G57" s="92">
        <f aca="true" t="shared" si="6" ref="G57:G66">(D57-E57-F57)*18%</f>
        <v>13088.519999999999</v>
      </c>
      <c r="H57" s="92">
        <f aca="true" t="shared" si="7" ref="H57:H66">D57-E57-F57+G57</f>
        <v>85802.52</v>
      </c>
      <c r="I57" s="100">
        <f aca="true" t="shared" si="8" ref="I57:I66">H57-G57</f>
        <v>72714</v>
      </c>
    </row>
    <row r="58" spans="1:9" ht="13.5" thickBot="1">
      <c r="A58" s="120" t="s">
        <v>173</v>
      </c>
      <c r="B58" s="121" t="s">
        <v>170</v>
      </c>
      <c r="C58" s="103">
        <v>1.1</v>
      </c>
      <c r="D58" s="222">
        <v>73814</v>
      </c>
      <c r="E58" s="93">
        <v>1100</v>
      </c>
      <c r="F58" s="99">
        <v>0</v>
      </c>
      <c r="G58" s="92">
        <f t="shared" si="6"/>
        <v>13088.519999999999</v>
      </c>
      <c r="H58" s="92">
        <f t="shared" si="7"/>
        <v>85802.52</v>
      </c>
      <c r="I58" s="100">
        <f>H58-G58</f>
        <v>72714</v>
      </c>
    </row>
    <row r="59" spans="1:9" ht="13.5" thickBot="1">
      <c r="A59" s="120" t="s">
        <v>30</v>
      </c>
      <c r="B59" s="121" t="s">
        <v>120</v>
      </c>
      <c r="C59" s="103">
        <v>2</v>
      </c>
      <c r="D59" s="222">
        <v>73814</v>
      </c>
      <c r="E59" s="93">
        <v>1100</v>
      </c>
      <c r="F59" s="99">
        <v>0</v>
      </c>
      <c r="G59" s="92">
        <f t="shared" si="6"/>
        <v>13088.519999999999</v>
      </c>
      <c r="H59" s="92">
        <f t="shared" si="7"/>
        <v>85802.52</v>
      </c>
      <c r="I59" s="100">
        <f t="shared" si="8"/>
        <v>72714</v>
      </c>
    </row>
    <row r="60" spans="1:9" s="109" customFormat="1" ht="13.5" thickBot="1">
      <c r="A60" s="120" t="s">
        <v>30</v>
      </c>
      <c r="B60" s="121" t="s">
        <v>169</v>
      </c>
      <c r="C60" s="103">
        <v>3</v>
      </c>
      <c r="D60" s="222">
        <v>75564</v>
      </c>
      <c r="E60" s="93">
        <v>1100</v>
      </c>
      <c r="F60" s="99">
        <v>0</v>
      </c>
      <c r="G60" s="92">
        <f t="shared" si="6"/>
        <v>13403.519999999999</v>
      </c>
      <c r="H60" s="92">
        <f t="shared" si="7"/>
        <v>87867.52</v>
      </c>
      <c r="I60" s="100">
        <f t="shared" si="8"/>
        <v>74464</v>
      </c>
    </row>
    <row r="61" spans="1:9" ht="13.5" thickBot="1">
      <c r="A61" s="120" t="s">
        <v>74</v>
      </c>
      <c r="B61" s="121" t="s">
        <v>12</v>
      </c>
      <c r="C61" s="103">
        <v>4.2</v>
      </c>
      <c r="D61" s="222">
        <v>82751</v>
      </c>
      <c r="E61" s="93">
        <v>1100</v>
      </c>
      <c r="F61" s="99">
        <v>0</v>
      </c>
      <c r="G61" s="92">
        <f t="shared" si="6"/>
        <v>14697.18</v>
      </c>
      <c r="H61" s="92">
        <f t="shared" si="7"/>
        <v>96348.18</v>
      </c>
      <c r="I61" s="100">
        <f t="shared" si="8"/>
        <v>81651</v>
      </c>
    </row>
    <row r="62" spans="1:9" ht="13.5" thickBot="1">
      <c r="A62" s="120" t="s">
        <v>36</v>
      </c>
      <c r="B62" s="121" t="s">
        <v>35</v>
      </c>
      <c r="C62" s="103">
        <v>6.5</v>
      </c>
      <c r="D62" s="222">
        <v>81938</v>
      </c>
      <c r="E62" s="93">
        <v>1100</v>
      </c>
      <c r="F62" s="99">
        <v>0</v>
      </c>
      <c r="G62" s="92">
        <f t="shared" si="6"/>
        <v>14550.84</v>
      </c>
      <c r="H62" s="92">
        <f t="shared" si="7"/>
        <v>95388.84</v>
      </c>
      <c r="I62" s="100">
        <f t="shared" si="8"/>
        <v>80838</v>
      </c>
    </row>
    <row r="63" spans="1:9" ht="13.5" thickBot="1">
      <c r="A63" s="120" t="s">
        <v>73</v>
      </c>
      <c r="B63" s="121" t="s">
        <v>72</v>
      </c>
      <c r="C63" s="103">
        <v>50</v>
      </c>
      <c r="D63" s="222">
        <v>83608</v>
      </c>
      <c r="E63" s="93">
        <v>1100</v>
      </c>
      <c r="F63" s="99">
        <v>0</v>
      </c>
      <c r="G63" s="92">
        <f t="shared" si="6"/>
        <v>14851.439999999999</v>
      </c>
      <c r="H63" s="92">
        <f t="shared" si="7"/>
        <v>97359.44</v>
      </c>
      <c r="I63" s="100">
        <f t="shared" si="8"/>
        <v>82508</v>
      </c>
    </row>
    <row r="64" spans="1:9" ht="13.5" thickBot="1">
      <c r="A64" s="120" t="s">
        <v>2</v>
      </c>
      <c r="B64" s="121" t="s">
        <v>29</v>
      </c>
      <c r="C64" s="103" t="s">
        <v>27</v>
      </c>
      <c r="D64" s="222">
        <v>75194</v>
      </c>
      <c r="E64" s="93">
        <v>0</v>
      </c>
      <c r="F64" s="99">
        <v>0</v>
      </c>
      <c r="G64" s="92">
        <f t="shared" si="6"/>
        <v>13534.92</v>
      </c>
      <c r="H64" s="92">
        <f t="shared" si="7"/>
        <v>88728.92</v>
      </c>
      <c r="I64" s="100">
        <f t="shared" si="8"/>
        <v>75194</v>
      </c>
    </row>
    <row r="65" spans="1:9" ht="13.5" thickBot="1">
      <c r="A65" s="120" t="s">
        <v>2</v>
      </c>
      <c r="B65" s="121" t="s">
        <v>31</v>
      </c>
      <c r="C65" s="103" t="s">
        <v>27</v>
      </c>
      <c r="D65" s="222">
        <v>74381</v>
      </c>
      <c r="E65" s="93">
        <v>0</v>
      </c>
      <c r="F65" s="99">
        <v>0</v>
      </c>
      <c r="G65" s="92">
        <f t="shared" si="6"/>
        <v>13388.58</v>
      </c>
      <c r="H65" s="92">
        <f t="shared" si="7"/>
        <v>87769.58</v>
      </c>
      <c r="I65" s="100">
        <f t="shared" si="8"/>
        <v>74381</v>
      </c>
    </row>
    <row r="66" spans="1:9" ht="12.75">
      <c r="A66" s="120" t="s">
        <v>2</v>
      </c>
      <c r="B66" s="121" t="s">
        <v>32</v>
      </c>
      <c r="C66" s="103" t="s">
        <v>27</v>
      </c>
      <c r="D66" s="222">
        <v>66934</v>
      </c>
      <c r="E66" s="93">
        <v>0</v>
      </c>
      <c r="F66" s="99">
        <v>0</v>
      </c>
      <c r="G66" s="92">
        <f t="shared" si="6"/>
        <v>12048.119999999999</v>
      </c>
      <c r="H66" s="92">
        <f t="shared" si="7"/>
        <v>78982.12</v>
      </c>
      <c r="I66" s="100">
        <f t="shared" si="8"/>
        <v>66934</v>
      </c>
    </row>
    <row r="67" spans="1:9" ht="13.5" thickBot="1">
      <c r="A67" s="58"/>
      <c r="B67" s="122"/>
      <c r="C67" s="122"/>
      <c r="D67" s="122"/>
      <c r="E67" s="122"/>
      <c r="F67" s="122"/>
      <c r="G67" s="122"/>
      <c r="H67" s="122"/>
      <c r="I67" s="123"/>
    </row>
    <row r="68" spans="1:9" s="47" customFormat="1" ht="16.5">
      <c r="A68" s="25" t="s">
        <v>75</v>
      </c>
      <c r="B68" s="109"/>
      <c r="C68" s="109"/>
      <c r="D68" s="109"/>
      <c r="E68" s="109"/>
      <c r="F68" s="109"/>
      <c r="G68" s="109"/>
      <c r="H68" s="109"/>
      <c r="I68" s="109"/>
    </row>
    <row r="69" spans="1:9" ht="12.75">
      <c r="A69" s="109"/>
      <c r="B69" s="109"/>
      <c r="C69" s="109"/>
      <c r="D69" s="109"/>
      <c r="E69" s="109"/>
      <c r="F69" s="109"/>
      <c r="G69" s="109"/>
      <c r="H69" s="109"/>
      <c r="I69" s="124"/>
    </row>
    <row r="70" spans="1:8" ht="12.75">
      <c r="A70" s="47"/>
      <c r="B70" s="42"/>
      <c r="C70" s="42"/>
      <c r="D70" s="42"/>
      <c r="E70" s="42"/>
      <c r="F70" s="42"/>
      <c r="G70" s="42"/>
      <c r="H70" s="42"/>
    </row>
    <row r="71" spans="1:8" ht="12.75">
      <c r="A71" s="60"/>
      <c r="B71" s="60"/>
      <c r="C71" s="60"/>
      <c r="D71" s="60"/>
      <c r="E71" s="60"/>
      <c r="F71" s="60"/>
      <c r="G71" s="60"/>
      <c r="H71" s="60"/>
    </row>
    <row r="72" spans="1:8" ht="12.75">
      <c r="A72" s="259"/>
      <c r="B72" s="259"/>
      <c r="C72" s="46"/>
      <c r="D72" s="46"/>
      <c r="E72" s="46"/>
      <c r="F72" s="46"/>
      <c r="G72" s="46"/>
      <c r="H72" s="46"/>
    </row>
    <row r="73" spans="1:8" ht="12.75">
      <c r="A73" s="30"/>
      <c r="B73" s="45"/>
      <c r="C73" s="24"/>
      <c r="D73" s="41"/>
      <c r="E73" s="41"/>
      <c r="F73" s="41"/>
      <c r="G73" s="61"/>
      <c r="H73" s="61"/>
    </row>
    <row r="74" spans="1:8" ht="12.75">
      <c r="A74" s="30"/>
      <c r="B74" s="45"/>
      <c r="C74" s="24"/>
      <c r="D74" s="41"/>
      <c r="E74" s="41"/>
      <c r="F74" s="41"/>
      <c r="G74" s="61"/>
      <c r="H74" s="61"/>
    </row>
    <row r="75" spans="1:8" ht="12.75">
      <c r="A75" s="60"/>
      <c r="B75" s="60"/>
      <c r="C75" s="60"/>
      <c r="D75" s="60"/>
      <c r="E75" s="60"/>
      <c r="F75" s="60"/>
      <c r="G75" s="60"/>
      <c r="H75" s="60"/>
    </row>
  </sheetData>
  <sheetProtection/>
  <mergeCells count="13">
    <mergeCell ref="A1:H1"/>
    <mergeCell ref="A3:H3"/>
    <mergeCell ref="A4:H4"/>
    <mergeCell ref="A5:H5"/>
    <mergeCell ref="A6:H6"/>
    <mergeCell ref="A8:I8"/>
    <mergeCell ref="A72:B72"/>
    <mergeCell ref="A9:I9"/>
    <mergeCell ref="A10:B10"/>
    <mergeCell ref="A34:I34"/>
    <mergeCell ref="A35:B35"/>
    <mergeCell ref="A55:I55"/>
    <mergeCell ref="A56:B5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90"/>
  <sheetViews>
    <sheetView zoomScalePageLayoutView="0" workbookViewId="0" topLeftCell="A10">
      <selection activeCell="K11" sqref="K11"/>
    </sheetView>
  </sheetViews>
  <sheetFormatPr defaultColWidth="9.140625" defaultRowHeight="12.75"/>
  <cols>
    <col min="1" max="1" width="20.140625" style="0" customWidth="1"/>
    <col min="2" max="2" width="24.8515625" style="0" bestFit="1" customWidth="1"/>
    <col min="3" max="3" width="6.28125" style="0" bestFit="1" customWidth="1"/>
    <col min="4" max="4" width="13.7109375" style="0" bestFit="1" customWidth="1"/>
    <col min="5" max="5" width="7.57421875" style="0" bestFit="1" customWidth="1"/>
    <col min="6" max="6" width="7.57421875" style="0" customWidth="1"/>
    <col min="7" max="7" width="10.140625" style="0" bestFit="1" customWidth="1"/>
    <col min="8" max="8" width="9.57421875" style="0" bestFit="1" customWidth="1"/>
    <col min="9" max="9" width="13.140625" style="0" bestFit="1" customWidth="1"/>
  </cols>
  <sheetData>
    <row r="1" ht="13.5" thickBot="1"/>
    <row r="2" spans="1:8" ht="23.25">
      <c r="A2" s="290" t="s">
        <v>87</v>
      </c>
      <c r="B2" s="290"/>
      <c r="C2" s="290"/>
      <c r="D2" s="290"/>
      <c r="E2" s="290"/>
      <c r="F2" s="290"/>
      <c r="G2" s="290"/>
      <c r="H2" s="290"/>
    </row>
    <row r="3" spans="1:8" ht="16.5">
      <c r="A3" s="291" t="s">
        <v>88</v>
      </c>
      <c r="B3" s="291"/>
      <c r="C3" s="291"/>
      <c r="D3" s="291"/>
      <c r="E3" s="291"/>
      <c r="F3" s="291"/>
      <c r="G3" s="291"/>
      <c r="H3" s="291"/>
    </row>
    <row r="4" spans="1:8" ht="15">
      <c r="A4" s="292" t="s">
        <v>83</v>
      </c>
      <c r="B4" s="292"/>
      <c r="C4" s="292"/>
      <c r="D4" s="292"/>
      <c r="E4" s="292"/>
      <c r="F4" s="292"/>
      <c r="G4" s="292"/>
      <c r="H4" s="292"/>
    </row>
    <row r="5" spans="1:8" ht="15">
      <c r="A5" s="292" t="s">
        <v>84</v>
      </c>
      <c r="B5" s="292"/>
      <c r="C5" s="292"/>
      <c r="D5" s="292"/>
      <c r="E5" s="292"/>
      <c r="F5" s="292"/>
      <c r="G5" s="292"/>
      <c r="H5" s="292"/>
    </row>
    <row r="6" spans="1:8" ht="15">
      <c r="A6" s="292" t="s">
        <v>85</v>
      </c>
      <c r="B6" s="292"/>
      <c r="C6" s="292"/>
      <c r="D6" s="292"/>
      <c r="E6" s="292"/>
      <c r="F6" s="292"/>
      <c r="G6" s="292"/>
      <c r="H6" s="292"/>
    </row>
    <row r="7" spans="1:8" ht="18">
      <c r="A7" s="293" t="s">
        <v>86</v>
      </c>
      <c r="B7" s="293"/>
      <c r="C7" s="293"/>
      <c r="D7" s="293"/>
      <c r="E7" s="293"/>
      <c r="F7" s="293"/>
      <c r="G7" s="293"/>
      <c r="H7" s="293"/>
    </row>
    <row r="8" spans="1:8" ht="18.75" thickBot="1">
      <c r="A8" s="75"/>
      <c r="B8" s="75"/>
      <c r="C8" s="75"/>
      <c r="D8" s="75"/>
      <c r="E8" s="75"/>
      <c r="F8" s="75"/>
      <c r="G8" s="75"/>
      <c r="H8" s="75"/>
    </row>
    <row r="9" spans="1:9" ht="15.75" thickBot="1">
      <c r="A9" s="280" t="s">
        <v>182</v>
      </c>
      <c r="B9" s="281"/>
      <c r="C9" s="281"/>
      <c r="D9" s="281"/>
      <c r="E9" s="281"/>
      <c r="F9" s="281"/>
      <c r="G9" s="281"/>
      <c r="H9" s="281"/>
      <c r="I9" s="282"/>
    </row>
    <row r="10" spans="1:9" ht="16.5" thickBot="1">
      <c r="A10" s="283" t="s">
        <v>26</v>
      </c>
      <c r="B10" s="284"/>
      <c r="C10" s="284"/>
      <c r="D10" s="284"/>
      <c r="E10" s="284"/>
      <c r="F10" s="284"/>
      <c r="G10" s="284"/>
      <c r="H10" s="284"/>
      <c r="I10" s="285"/>
    </row>
    <row r="11" spans="1:13" ht="13.5" thickBot="1">
      <c r="A11" s="286" t="s">
        <v>14</v>
      </c>
      <c r="B11" s="287"/>
      <c r="C11" s="71" t="s">
        <v>7</v>
      </c>
      <c r="D11" s="136" t="s">
        <v>0</v>
      </c>
      <c r="E11" s="136" t="s">
        <v>137</v>
      </c>
      <c r="F11" s="136"/>
      <c r="G11" s="135" t="s">
        <v>168</v>
      </c>
      <c r="H11" s="137" t="s">
        <v>1</v>
      </c>
      <c r="I11" s="72" t="s">
        <v>69</v>
      </c>
      <c r="J11" s="131"/>
      <c r="K11" s="131"/>
      <c r="L11" s="131"/>
      <c r="M11" s="131"/>
    </row>
    <row r="12" spans="1:13" ht="12.75">
      <c r="A12" s="76" t="s">
        <v>155</v>
      </c>
      <c r="B12" s="11" t="s">
        <v>102</v>
      </c>
      <c r="C12" s="12">
        <v>11</v>
      </c>
      <c r="D12" s="228">
        <v>87350</v>
      </c>
      <c r="E12" s="125">
        <v>1100</v>
      </c>
      <c r="F12" s="125"/>
      <c r="G12" s="183">
        <f>(D12-E12)*18%</f>
        <v>15525</v>
      </c>
      <c r="H12" s="125">
        <f>D12-E12+G12</f>
        <v>101775</v>
      </c>
      <c r="I12" s="125">
        <f>H12-G12</f>
        <v>86250</v>
      </c>
      <c r="J12" s="131"/>
      <c r="K12" s="131"/>
      <c r="L12" s="131"/>
      <c r="M12" s="131"/>
    </row>
    <row r="13" spans="1:13" ht="12.75">
      <c r="A13" s="26" t="s">
        <v>155</v>
      </c>
      <c r="B13" s="2" t="s">
        <v>138</v>
      </c>
      <c r="C13" s="9" t="s">
        <v>101</v>
      </c>
      <c r="D13" s="82">
        <v>86550</v>
      </c>
      <c r="E13" s="127">
        <v>1100</v>
      </c>
      <c r="F13" s="127"/>
      <c r="G13" s="93">
        <f aca="true" t="shared" si="0" ref="G13:G33">(D13-E13)*18%</f>
        <v>15381</v>
      </c>
      <c r="H13" s="127">
        <f aca="true" t="shared" si="1" ref="H13:H33">D13-E13+G13</f>
        <v>100831</v>
      </c>
      <c r="I13" s="125">
        <f aca="true" t="shared" si="2" ref="I13:I33">H13-G13</f>
        <v>85450</v>
      </c>
      <c r="J13" s="131"/>
      <c r="K13" s="131"/>
      <c r="L13" s="131"/>
      <c r="M13" s="131"/>
    </row>
    <row r="14" spans="1:13" ht="12.75">
      <c r="A14" s="26" t="s">
        <v>155</v>
      </c>
      <c r="B14" s="2" t="s">
        <v>20</v>
      </c>
      <c r="C14" s="9">
        <v>6</v>
      </c>
      <c r="D14" s="82">
        <v>87300</v>
      </c>
      <c r="E14" s="127">
        <v>1100</v>
      </c>
      <c r="F14" s="127"/>
      <c r="G14" s="93">
        <f t="shared" si="0"/>
        <v>15516</v>
      </c>
      <c r="H14" s="127">
        <f t="shared" si="1"/>
        <v>101716</v>
      </c>
      <c r="I14" s="125">
        <f t="shared" si="2"/>
        <v>86200</v>
      </c>
      <c r="J14" s="131"/>
      <c r="K14" s="131"/>
      <c r="L14" s="131"/>
      <c r="M14" s="131"/>
    </row>
    <row r="15" spans="1:13" ht="12.75">
      <c r="A15" s="26" t="s">
        <v>155</v>
      </c>
      <c r="B15" s="2" t="s">
        <v>21</v>
      </c>
      <c r="C15" s="9">
        <v>3</v>
      </c>
      <c r="D15" s="82">
        <v>87500</v>
      </c>
      <c r="E15" s="127">
        <v>1100</v>
      </c>
      <c r="F15" s="127"/>
      <c r="G15" s="93">
        <f t="shared" si="0"/>
        <v>15552</v>
      </c>
      <c r="H15" s="127">
        <f t="shared" si="1"/>
        <v>101952</v>
      </c>
      <c r="I15" s="125">
        <f t="shared" si="2"/>
        <v>86400</v>
      </c>
      <c r="J15" s="131"/>
      <c r="K15" s="131"/>
      <c r="L15" s="131"/>
      <c r="M15" s="131"/>
    </row>
    <row r="16" spans="1:13" ht="12.75">
      <c r="A16" s="26" t="s">
        <v>155</v>
      </c>
      <c r="B16" s="2" t="s">
        <v>164</v>
      </c>
      <c r="C16" s="9">
        <v>3.4</v>
      </c>
      <c r="D16" s="82">
        <v>90050</v>
      </c>
      <c r="E16" s="127">
        <v>1100</v>
      </c>
      <c r="F16" s="127"/>
      <c r="G16" s="93">
        <f t="shared" si="0"/>
        <v>16011</v>
      </c>
      <c r="H16" s="127">
        <f>D16-E16+G16</f>
        <v>104961</v>
      </c>
      <c r="I16" s="125">
        <f t="shared" si="2"/>
        <v>88950</v>
      </c>
      <c r="J16" s="131"/>
      <c r="K16" s="131"/>
      <c r="L16" s="131"/>
      <c r="M16" s="131"/>
    </row>
    <row r="17" spans="1:13" ht="12.75">
      <c r="A17" s="26" t="s">
        <v>6</v>
      </c>
      <c r="B17" s="2" t="s">
        <v>17</v>
      </c>
      <c r="C17" s="9">
        <v>3</v>
      </c>
      <c r="D17" s="82">
        <v>88200</v>
      </c>
      <c r="E17" s="127">
        <v>1100</v>
      </c>
      <c r="F17" s="127"/>
      <c r="G17" s="93">
        <f t="shared" si="0"/>
        <v>15678</v>
      </c>
      <c r="H17" s="127">
        <f t="shared" si="1"/>
        <v>102778</v>
      </c>
      <c r="I17" s="125">
        <f t="shared" si="2"/>
        <v>87100</v>
      </c>
      <c r="J17" s="131"/>
      <c r="K17" s="131"/>
      <c r="L17" s="131"/>
      <c r="M17" s="131"/>
    </row>
    <row r="18" spans="1:13" ht="12.75">
      <c r="A18" s="26" t="s">
        <v>18</v>
      </c>
      <c r="B18" s="2" t="s">
        <v>19</v>
      </c>
      <c r="C18" s="9">
        <v>11</v>
      </c>
      <c r="D18" s="82">
        <v>88900</v>
      </c>
      <c r="E18" s="127">
        <v>1100</v>
      </c>
      <c r="F18" s="127"/>
      <c r="G18" s="93">
        <f t="shared" si="0"/>
        <v>15804</v>
      </c>
      <c r="H18" s="127">
        <f t="shared" si="1"/>
        <v>103604</v>
      </c>
      <c r="I18" s="125">
        <f t="shared" si="2"/>
        <v>87800</v>
      </c>
      <c r="J18" s="131"/>
      <c r="K18" s="131"/>
      <c r="L18" s="131"/>
      <c r="M18" s="131"/>
    </row>
    <row r="19" spans="1:13" ht="12.75">
      <c r="A19" s="26" t="s">
        <v>156</v>
      </c>
      <c r="B19" s="2" t="s">
        <v>79</v>
      </c>
      <c r="C19" s="9">
        <v>12</v>
      </c>
      <c r="D19" s="82">
        <v>94760</v>
      </c>
      <c r="E19" s="127">
        <v>1100</v>
      </c>
      <c r="F19" s="127"/>
      <c r="G19" s="93">
        <f t="shared" si="0"/>
        <v>16858.8</v>
      </c>
      <c r="H19" s="127">
        <f t="shared" si="1"/>
        <v>110518.8</v>
      </c>
      <c r="I19" s="125">
        <f t="shared" si="2"/>
        <v>93660</v>
      </c>
      <c r="J19" s="131"/>
      <c r="K19" s="131"/>
      <c r="L19" s="131"/>
      <c r="M19" s="131"/>
    </row>
    <row r="20" spans="1:13" s="91" customFormat="1" ht="12.75">
      <c r="A20" s="88" t="s">
        <v>156</v>
      </c>
      <c r="B20" s="89" t="s">
        <v>96</v>
      </c>
      <c r="C20" s="90"/>
      <c r="D20" s="229">
        <v>93960</v>
      </c>
      <c r="E20" s="225">
        <v>1100</v>
      </c>
      <c r="F20" s="225"/>
      <c r="G20" s="225">
        <f t="shared" si="0"/>
        <v>16714.8</v>
      </c>
      <c r="H20" s="225">
        <f t="shared" si="1"/>
        <v>109574.8</v>
      </c>
      <c r="I20" s="226">
        <f t="shared" si="2"/>
        <v>92860</v>
      </c>
      <c r="J20" s="227"/>
      <c r="K20" s="227"/>
      <c r="L20" s="227"/>
      <c r="M20" s="227"/>
    </row>
    <row r="21" spans="1:13" ht="12.75">
      <c r="A21" s="26" t="s">
        <v>104</v>
      </c>
      <c r="B21" s="2" t="s">
        <v>105</v>
      </c>
      <c r="C21" s="9">
        <v>12</v>
      </c>
      <c r="D21" s="82">
        <v>88780</v>
      </c>
      <c r="E21" s="127">
        <v>1100</v>
      </c>
      <c r="F21" s="127"/>
      <c r="G21" s="93">
        <f t="shared" si="0"/>
        <v>15782.4</v>
      </c>
      <c r="H21" s="127">
        <f t="shared" si="1"/>
        <v>103462.4</v>
      </c>
      <c r="I21" s="125">
        <f t="shared" si="2"/>
        <v>87680</v>
      </c>
      <c r="J21" s="131"/>
      <c r="K21" s="131"/>
      <c r="L21" s="131"/>
      <c r="M21" s="131"/>
    </row>
    <row r="22" spans="1:13" ht="12.75">
      <c r="A22" s="26" t="s">
        <v>104</v>
      </c>
      <c r="B22" s="2" t="s">
        <v>139</v>
      </c>
      <c r="C22" s="9">
        <v>10</v>
      </c>
      <c r="D22" s="82">
        <v>90480</v>
      </c>
      <c r="E22" s="127">
        <v>1100</v>
      </c>
      <c r="F22" s="127"/>
      <c r="G22" s="93">
        <f t="shared" si="0"/>
        <v>16088.4</v>
      </c>
      <c r="H22" s="127">
        <f t="shared" si="1"/>
        <v>105468.4</v>
      </c>
      <c r="I22" s="125">
        <f t="shared" si="2"/>
        <v>89380</v>
      </c>
      <c r="J22" s="131"/>
      <c r="K22" s="131"/>
      <c r="L22" s="131"/>
      <c r="M22" s="131"/>
    </row>
    <row r="23" spans="1:13" ht="12.75">
      <c r="A23" s="26" t="s">
        <v>95</v>
      </c>
      <c r="B23" s="2" t="s">
        <v>94</v>
      </c>
      <c r="C23" s="9">
        <v>1.9</v>
      </c>
      <c r="D23" s="82">
        <v>95580</v>
      </c>
      <c r="E23" s="127">
        <v>1100</v>
      </c>
      <c r="F23" s="127"/>
      <c r="G23" s="93">
        <f t="shared" si="0"/>
        <v>17006.399999999998</v>
      </c>
      <c r="H23" s="127">
        <f t="shared" si="1"/>
        <v>111486.4</v>
      </c>
      <c r="I23" s="125">
        <f t="shared" si="2"/>
        <v>94480</v>
      </c>
      <c r="J23" s="131"/>
      <c r="K23" s="131"/>
      <c r="L23" s="131"/>
      <c r="M23" s="131"/>
    </row>
    <row r="24" spans="1:13" ht="12.75">
      <c r="A24" s="26" t="s">
        <v>104</v>
      </c>
      <c r="B24" s="2" t="s">
        <v>81</v>
      </c>
      <c r="C24" s="9">
        <v>3</v>
      </c>
      <c r="D24" s="82">
        <v>88780</v>
      </c>
      <c r="E24" s="127">
        <v>1100</v>
      </c>
      <c r="F24" s="127"/>
      <c r="G24" s="93">
        <f t="shared" si="0"/>
        <v>15782.4</v>
      </c>
      <c r="H24" s="127">
        <f t="shared" si="1"/>
        <v>103462.4</v>
      </c>
      <c r="I24" s="125">
        <f t="shared" si="2"/>
        <v>87680</v>
      </c>
      <c r="J24" s="131"/>
      <c r="K24" s="131"/>
      <c r="L24" s="131"/>
      <c r="M24" s="131"/>
    </row>
    <row r="25" spans="1:13" ht="12.75">
      <c r="A25" s="26" t="s">
        <v>104</v>
      </c>
      <c r="B25" s="2" t="s">
        <v>90</v>
      </c>
      <c r="C25" s="9">
        <v>8</v>
      </c>
      <c r="D25" s="82">
        <v>92080</v>
      </c>
      <c r="E25" s="127">
        <v>1100</v>
      </c>
      <c r="F25" s="127"/>
      <c r="G25" s="93">
        <f t="shared" si="0"/>
        <v>16376.4</v>
      </c>
      <c r="H25" s="127">
        <f t="shared" si="1"/>
        <v>107356.4</v>
      </c>
      <c r="I25" s="125">
        <f t="shared" si="2"/>
        <v>90980</v>
      </c>
      <c r="J25" s="131"/>
      <c r="K25" s="131"/>
      <c r="L25" s="131"/>
      <c r="M25" s="131"/>
    </row>
    <row r="26" spans="1:13" s="91" customFormat="1" ht="12.75">
      <c r="A26" s="88" t="s">
        <v>104</v>
      </c>
      <c r="B26" s="89" t="s">
        <v>103</v>
      </c>
      <c r="C26" s="90"/>
      <c r="D26" s="229">
        <v>91280</v>
      </c>
      <c r="E26" s="225">
        <v>1100</v>
      </c>
      <c r="F26" s="225"/>
      <c r="G26" s="225">
        <f t="shared" si="0"/>
        <v>16232.4</v>
      </c>
      <c r="H26" s="225">
        <f t="shared" si="1"/>
        <v>106412.4</v>
      </c>
      <c r="I26" s="226">
        <f t="shared" si="2"/>
        <v>90180</v>
      </c>
      <c r="J26" s="227"/>
      <c r="K26" s="227"/>
      <c r="L26" s="227"/>
      <c r="M26" s="227"/>
    </row>
    <row r="27" spans="1:13" ht="12.75">
      <c r="A27" s="26" t="s">
        <v>160</v>
      </c>
      <c r="B27" s="2" t="s">
        <v>161</v>
      </c>
      <c r="C27" s="9">
        <v>40</v>
      </c>
      <c r="D27" s="82">
        <v>90250</v>
      </c>
      <c r="E27" s="127">
        <v>1100</v>
      </c>
      <c r="F27" s="127"/>
      <c r="G27" s="93">
        <f t="shared" si="0"/>
        <v>16047</v>
      </c>
      <c r="H27" s="127">
        <f t="shared" si="1"/>
        <v>105197</v>
      </c>
      <c r="I27" s="125">
        <f t="shared" si="2"/>
        <v>89150</v>
      </c>
      <c r="J27" s="131"/>
      <c r="K27" s="131"/>
      <c r="L27" s="131"/>
      <c r="M27" s="131"/>
    </row>
    <row r="28" spans="1:13" ht="12.75">
      <c r="A28" s="26" t="s">
        <v>160</v>
      </c>
      <c r="B28" s="2" t="s">
        <v>159</v>
      </c>
      <c r="C28" s="9">
        <v>8</v>
      </c>
      <c r="D28" s="82">
        <v>88780</v>
      </c>
      <c r="E28" s="127">
        <v>1100</v>
      </c>
      <c r="F28" s="127"/>
      <c r="G28" s="93">
        <f t="shared" si="0"/>
        <v>15782.4</v>
      </c>
      <c r="H28" s="127">
        <f t="shared" si="1"/>
        <v>103462.4</v>
      </c>
      <c r="I28" s="125">
        <f t="shared" si="2"/>
        <v>87680</v>
      </c>
      <c r="J28" s="131"/>
      <c r="K28" s="131"/>
      <c r="L28" s="131"/>
      <c r="M28" s="131"/>
    </row>
    <row r="29" spans="1:13" ht="12.75">
      <c r="A29" s="26" t="s">
        <v>160</v>
      </c>
      <c r="B29" s="2" t="s">
        <v>162</v>
      </c>
      <c r="C29" s="9">
        <v>65</v>
      </c>
      <c r="D29" s="82">
        <v>90230</v>
      </c>
      <c r="E29" s="127">
        <v>1100</v>
      </c>
      <c r="F29" s="127"/>
      <c r="G29" s="93">
        <f t="shared" si="0"/>
        <v>16043.4</v>
      </c>
      <c r="H29" s="127">
        <f t="shared" si="1"/>
        <v>105173.4</v>
      </c>
      <c r="I29" s="125">
        <f t="shared" si="2"/>
        <v>89130</v>
      </c>
      <c r="J29" s="131"/>
      <c r="K29" s="131"/>
      <c r="L29" s="131"/>
      <c r="M29" s="131"/>
    </row>
    <row r="30" spans="1:13" ht="12.75">
      <c r="A30" s="26" t="s">
        <v>160</v>
      </c>
      <c r="B30" s="2" t="s">
        <v>163</v>
      </c>
      <c r="C30" s="9">
        <v>55</v>
      </c>
      <c r="D30" s="82">
        <v>90280</v>
      </c>
      <c r="E30" s="127">
        <v>1100</v>
      </c>
      <c r="F30" s="127"/>
      <c r="G30" s="93">
        <f t="shared" si="0"/>
        <v>16052.4</v>
      </c>
      <c r="H30" s="127">
        <f t="shared" si="1"/>
        <v>105232.4</v>
      </c>
      <c r="I30" s="125">
        <f t="shared" si="2"/>
        <v>89180</v>
      </c>
      <c r="J30" s="131"/>
      <c r="K30" s="131"/>
      <c r="L30" s="131"/>
      <c r="M30" s="131"/>
    </row>
    <row r="31" spans="1:13" ht="12.75">
      <c r="A31" s="26" t="s">
        <v>166</v>
      </c>
      <c r="B31" s="2" t="s">
        <v>165</v>
      </c>
      <c r="C31" s="9">
        <v>3</v>
      </c>
      <c r="D31" s="82">
        <v>90850</v>
      </c>
      <c r="E31" s="127">
        <v>1100</v>
      </c>
      <c r="F31" s="127"/>
      <c r="G31" s="93">
        <f t="shared" si="0"/>
        <v>16155</v>
      </c>
      <c r="H31" s="127">
        <f t="shared" si="1"/>
        <v>105905</v>
      </c>
      <c r="I31" s="125">
        <f t="shared" si="2"/>
        <v>89750</v>
      </c>
      <c r="J31" s="131"/>
      <c r="K31" s="131"/>
      <c r="L31" s="131"/>
      <c r="M31" s="131"/>
    </row>
    <row r="32" spans="1:13" ht="12.75">
      <c r="A32" s="26"/>
      <c r="B32" s="2" t="s">
        <v>171</v>
      </c>
      <c r="C32" s="9"/>
      <c r="D32" s="82">
        <v>91500</v>
      </c>
      <c r="E32" s="127">
        <v>1100</v>
      </c>
      <c r="F32" s="127"/>
      <c r="G32" s="93">
        <f>(D32-E32)*18%</f>
        <v>16272</v>
      </c>
      <c r="H32" s="127">
        <f t="shared" si="1"/>
        <v>106672</v>
      </c>
      <c r="I32" s="125">
        <f>H32-G32</f>
        <v>90400</v>
      </c>
      <c r="J32" s="131"/>
      <c r="K32" s="131"/>
      <c r="L32" s="131"/>
      <c r="M32" s="131"/>
    </row>
    <row r="33" spans="1:13" ht="12.75">
      <c r="A33" s="33" t="s">
        <v>97</v>
      </c>
      <c r="B33" s="2" t="s">
        <v>140</v>
      </c>
      <c r="C33" s="9" t="s">
        <v>100</v>
      </c>
      <c r="D33" s="82">
        <v>91500</v>
      </c>
      <c r="E33" s="127">
        <v>1100</v>
      </c>
      <c r="F33" s="127"/>
      <c r="G33" s="93">
        <f t="shared" si="0"/>
        <v>16272</v>
      </c>
      <c r="H33" s="127">
        <f t="shared" si="1"/>
        <v>106672</v>
      </c>
      <c r="I33" s="125">
        <f t="shared" si="2"/>
        <v>90400</v>
      </c>
      <c r="J33" s="131"/>
      <c r="K33" s="131"/>
      <c r="L33" s="131"/>
      <c r="M33" s="131"/>
    </row>
    <row r="34" spans="1:9" ht="12.75">
      <c r="A34" s="26"/>
      <c r="B34" s="2"/>
      <c r="C34" s="9"/>
      <c r="D34" s="37"/>
      <c r="E34" s="3"/>
      <c r="F34" s="3"/>
      <c r="G34" s="37"/>
      <c r="H34" s="3"/>
      <c r="I34" s="27"/>
    </row>
    <row r="35" spans="1:9" ht="12.75">
      <c r="A35" s="26"/>
      <c r="B35" s="2"/>
      <c r="C35" s="9"/>
      <c r="D35" s="37"/>
      <c r="E35" s="3"/>
      <c r="F35" s="3"/>
      <c r="G35" s="37"/>
      <c r="H35" s="3"/>
      <c r="I35" s="27"/>
    </row>
    <row r="36" spans="2:8" ht="13.5" thickBot="1">
      <c r="B36" s="1"/>
      <c r="D36" s="4"/>
      <c r="E36" s="4"/>
      <c r="F36" s="4"/>
      <c r="G36" s="4"/>
      <c r="H36" s="4"/>
    </row>
    <row r="37" spans="1:9" ht="16.5" thickBot="1">
      <c r="A37" s="283" t="s">
        <v>22</v>
      </c>
      <c r="B37" s="284"/>
      <c r="C37" s="284"/>
      <c r="D37" s="284"/>
      <c r="E37" s="284"/>
      <c r="F37" s="284"/>
      <c r="G37" s="284"/>
      <c r="H37" s="284"/>
      <c r="I37" s="285"/>
    </row>
    <row r="38" spans="1:9" ht="13.5" thickBot="1">
      <c r="A38" s="288" t="s">
        <v>14</v>
      </c>
      <c r="B38" s="289"/>
      <c r="C38" s="51" t="s">
        <v>7</v>
      </c>
      <c r="D38" s="49" t="s">
        <v>0</v>
      </c>
      <c r="E38" s="49" t="s">
        <v>137</v>
      </c>
      <c r="F38" s="49"/>
      <c r="G38" s="13" t="s">
        <v>168</v>
      </c>
      <c r="H38" s="50" t="s">
        <v>1</v>
      </c>
      <c r="I38" s="52" t="s">
        <v>69</v>
      </c>
    </row>
    <row r="39" spans="1:9" ht="13.5" thickBot="1">
      <c r="A39" s="96" t="s">
        <v>6</v>
      </c>
      <c r="B39" s="97" t="s">
        <v>23</v>
      </c>
      <c r="C39" s="98">
        <v>0.9</v>
      </c>
      <c r="D39" s="81">
        <v>77035</v>
      </c>
      <c r="E39" s="99">
        <v>1100</v>
      </c>
      <c r="F39" s="99">
        <v>0</v>
      </c>
      <c r="G39" s="92">
        <f>(D39-E39-F39)*18%</f>
        <v>13668.3</v>
      </c>
      <c r="H39" s="99">
        <f>D39-E39-F39+G39</f>
        <v>89603.3</v>
      </c>
      <c r="I39" s="125">
        <f aca="true" t="shared" si="3" ref="I39:I56">H39-G39</f>
        <v>75935</v>
      </c>
    </row>
    <row r="40" spans="1:9" s="131" customFormat="1" ht="13.5" thickBot="1">
      <c r="A40" s="126" t="s">
        <v>107</v>
      </c>
      <c r="B40" s="102" t="s">
        <v>106</v>
      </c>
      <c r="C40" s="103">
        <v>1.2</v>
      </c>
      <c r="D40" s="82">
        <v>75503</v>
      </c>
      <c r="E40" s="127">
        <v>1100</v>
      </c>
      <c r="F40" s="99">
        <v>0</v>
      </c>
      <c r="G40" s="92">
        <f aca="true" t="shared" si="4" ref="G40:G56">(D40-E40-F40)*18%</f>
        <v>13392.539999999999</v>
      </c>
      <c r="H40" s="99">
        <f aca="true" t="shared" si="5" ref="H40:H56">D40-E40-F40+G40</f>
        <v>87795.54</v>
      </c>
      <c r="I40" s="125">
        <f t="shared" si="3"/>
        <v>74403</v>
      </c>
    </row>
    <row r="41" spans="1:9" s="131" customFormat="1" ht="13.5" thickBot="1">
      <c r="A41" s="126" t="s">
        <v>5</v>
      </c>
      <c r="B41" s="102" t="s">
        <v>172</v>
      </c>
      <c r="C41" s="103">
        <v>2.7</v>
      </c>
      <c r="D41" s="82">
        <v>73425</v>
      </c>
      <c r="E41" s="127">
        <v>1100</v>
      </c>
      <c r="F41" s="99">
        <v>0</v>
      </c>
      <c r="G41" s="92">
        <f>(D41-E41-F41)*18%</f>
        <v>13018.5</v>
      </c>
      <c r="H41" s="99">
        <f>D41-E41-F41+G41</f>
        <v>85343.5</v>
      </c>
      <c r="I41" s="125">
        <f>H41-G41</f>
        <v>72325</v>
      </c>
    </row>
    <row r="42" spans="1:9" s="131" customFormat="1" ht="13.5" thickBot="1">
      <c r="A42" s="126" t="s">
        <v>5</v>
      </c>
      <c r="B42" s="128" t="s">
        <v>11</v>
      </c>
      <c r="C42" s="103">
        <v>8</v>
      </c>
      <c r="D42" s="82">
        <v>73425</v>
      </c>
      <c r="E42" s="127">
        <v>1100</v>
      </c>
      <c r="F42" s="99">
        <v>0</v>
      </c>
      <c r="G42" s="92">
        <f t="shared" si="4"/>
        <v>13018.5</v>
      </c>
      <c r="H42" s="99">
        <f t="shared" si="5"/>
        <v>85343.5</v>
      </c>
      <c r="I42" s="125">
        <f t="shared" si="3"/>
        <v>72325</v>
      </c>
    </row>
    <row r="43" spans="1:9" s="131" customFormat="1" ht="13.5" thickBot="1">
      <c r="A43" s="129" t="s">
        <v>5</v>
      </c>
      <c r="B43" s="128" t="s">
        <v>108</v>
      </c>
      <c r="C43" s="103">
        <v>8</v>
      </c>
      <c r="D43" s="82">
        <v>74745</v>
      </c>
      <c r="E43" s="127">
        <v>1100</v>
      </c>
      <c r="F43" s="99">
        <v>0</v>
      </c>
      <c r="G43" s="92">
        <f t="shared" si="4"/>
        <v>13256.1</v>
      </c>
      <c r="H43" s="99">
        <f t="shared" si="5"/>
        <v>86901.1</v>
      </c>
      <c r="I43" s="125">
        <f t="shared" si="3"/>
        <v>73645</v>
      </c>
    </row>
    <row r="44" spans="1:9" s="131" customFormat="1" ht="13.5" thickBot="1">
      <c r="A44" s="129" t="s">
        <v>24</v>
      </c>
      <c r="B44" s="128" t="s">
        <v>89</v>
      </c>
      <c r="C44" s="103">
        <v>18</v>
      </c>
      <c r="D44" s="82">
        <v>74643</v>
      </c>
      <c r="E44" s="127">
        <v>1100</v>
      </c>
      <c r="F44" s="99">
        <v>0</v>
      </c>
      <c r="G44" s="92">
        <f t="shared" si="4"/>
        <v>13237.74</v>
      </c>
      <c r="H44" s="99">
        <f t="shared" si="5"/>
        <v>86780.74</v>
      </c>
      <c r="I44" s="125">
        <f t="shared" si="3"/>
        <v>73543</v>
      </c>
    </row>
    <row r="45" spans="1:9" s="131" customFormat="1" ht="13.5" thickBot="1">
      <c r="A45" s="129" t="s">
        <v>9</v>
      </c>
      <c r="B45" s="128" t="s">
        <v>8</v>
      </c>
      <c r="C45" s="103">
        <v>1.2</v>
      </c>
      <c r="D45" s="82">
        <v>73075</v>
      </c>
      <c r="E45" s="127">
        <v>1100</v>
      </c>
      <c r="F45" s="99">
        <v>0</v>
      </c>
      <c r="G45" s="92">
        <f t="shared" si="4"/>
        <v>12955.5</v>
      </c>
      <c r="H45" s="99">
        <f t="shared" si="5"/>
        <v>84930.5</v>
      </c>
      <c r="I45" s="125">
        <f t="shared" si="3"/>
        <v>71975</v>
      </c>
    </row>
    <row r="46" spans="1:9" s="131" customFormat="1" ht="13.5" thickBot="1">
      <c r="A46" s="129" t="s">
        <v>71</v>
      </c>
      <c r="B46" s="128" t="s">
        <v>70</v>
      </c>
      <c r="C46" s="103">
        <v>0.35</v>
      </c>
      <c r="D46" s="82">
        <v>75477</v>
      </c>
      <c r="E46" s="127">
        <v>1100</v>
      </c>
      <c r="F46" s="99">
        <v>0</v>
      </c>
      <c r="G46" s="92">
        <f t="shared" si="4"/>
        <v>13387.859999999999</v>
      </c>
      <c r="H46" s="99">
        <f t="shared" si="5"/>
        <v>87764.86</v>
      </c>
      <c r="I46" s="125">
        <f t="shared" si="3"/>
        <v>74377</v>
      </c>
    </row>
    <row r="47" spans="1:9" s="131" customFormat="1" ht="13.5" thickBot="1">
      <c r="A47" s="129" t="s">
        <v>10</v>
      </c>
      <c r="B47" s="128" t="s">
        <v>114</v>
      </c>
      <c r="C47" s="103">
        <v>0.28</v>
      </c>
      <c r="D47" s="82">
        <v>75182</v>
      </c>
      <c r="E47" s="127">
        <v>1100</v>
      </c>
      <c r="F47" s="99">
        <v>0</v>
      </c>
      <c r="G47" s="92">
        <f t="shared" si="4"/>
        <v>13334.76</v>
      </c>
      <c r="H47" s="99">
        <f t="shared" si="5"/>
        <v>87416.76</v>
      </c>
      <c r="I47" s="125">
        <f t="shared" si="3"/>
        <v>74082</v>
      </c>
    </row>
    <row r="48" spans="1:9" s="131" customFormat="1" ht="13.5" thickBot="1">
      <c r="A48" s="129" t="s">
        <v>10</v>
      </c>
      <c r="B48" s="128" t="s">
        <v>112</v>
      </c>
      <c r="C48" s="103">
        <v>0.22</v>
      </c>
      <c r="D48" s="82">
        <v>75182</v>
      </c>
      <c r="E48" s="127">
        <v>1100</v>
      </c>
      <c r="F48" s="99">
        <v>0</v>
      </c>
      <c r="G48" s="92">
        <f t="shared" si="4"/>
        <v>13334.76</v>
      </c>
      <c r="H48" s="99">
        <f t="shared" si="5"/>
        <v>87416.76</v>
      </c>
      <c r="I48" s="125">
        <f t="shared" si="3"/>
        <v>74082</v>
      </c>
    </row>
    <row r="49" spans="1:9" s="131" customFormat="1" ht="13.5" thickBot="1">
      <c r="A49" s="129" t="s">
        <v>33</v>
      </c>
      <c r="B49" s="128" t="s">
        <v>34</v>
      </c>
      <c r="C49" s="103">
        <v>0.43</v>
      </c>
      <c r="D49" s="82">
        <v>79942</v>
      </c>
      <c r="E49" s="127">
        <v>1100</v>
      </c>
      <c r="F49" s="99">
        <v>0</v>
      </c>
      <c r="G49" s="92">
        <f t="shared" si="4"/>
        <v>14191.56</v>
      </c>
      <c r="H49" s="99">
        <f t="shared" si="5"/>
        <v>93033.56</v>
      </c>
      <c r="I49" s="125">
        <f t="shared" si="3"/>
        <v>78842</v>
      </c>
    </row>
    <row r="50" spans="1:9" s="131" customFormat="1" ht="13.5" thickBot="1">
      <c r="A50" s="129" t="s">
        <v>33</v>
      </c>
      <c r="B50" s="128" t="s">
        <v>93</v>
      </c>
      <c r="C50" s="103">
        <v>0.22</v>
      </c>
      <c r="D50" s="82">
        <v>81242</v>
      </c>
      <c r="E50" s="127">
        <v>1100</v>
      </c>
      <c r="F50" s="99">
        <v>0</v>
      </c>
      <c r="G50" s="92">
        <f t="shared" si="4"/>
        <v>14425.56</v>
      </c>
      <c r="H50" s="99">
        <f t="shared" si="5"/>
        <v>94567.56</v>
      </c>
      <c r="I50" s="125">
        <f t="shared" si="3"/>
        <v>80142</v>
      </c>
    </row>
    <row r="51" spans="1:9" s="131" customFormat="1" ht="13.5" thickBot="1">
      <c r="A51" s="107" t="s">
        <v>33</v>
      </c>
      <c r="B51" s="102" t="s">
        <v>91</v>
      </c>
      <c r="C51" s="103"/>
      <c r="D51" s="82">
        <v>75562</v>
      </c>
      <c r="E51" s="127">
        <v>1100</v>
      </c>
      <c r="F51" s="99">
        <v>0</v>
      </c>
      <c r="G51" s="92">
        <f t="shared" si="4"/>
        <v>13403.16</v>
      </c>
      <c r="H51" s="99">
        <f t="shared" si="5"/>
        <v>87865.16</v>
      </c>
      <c r="I51" s="125">
        <f t="shared" si="3"/>
        <v>74462</v>
      </c>
    </row>
    <row r="52" spans="1:9" s="131" customFormat="1" ht="13.5" thickBot="1">
      <c r="A52" s="107" t="s">
        <v>33</v>
      </c>
      <c r="B52" s="102" t="s">
        <v>111</v>
      </c>
      <c r="C52" s="103"/>
      <c r="D52" s="82">
        <v>78932</v>
      </c>
      <c r="E52" s="127">
        <v>1100</v>
      </c>
      <c r="F52" s="99">
        <v>0</v>
      </c>
      <c r="G52" s="92">
        <f t="shared" si="4"/>
        <v>14009.76</v>
      </c>
      <c r="H52" s="99">
        <f t="shared" si="5"/>
        <v>91841.76</v>
      </c>
      <c r="I52" s="125">
        <f t="shared" si="3"/>
        <v>77832</v>
      </c>
    </row>
    <row r="53" spans="1:9" s="131" customFormat="1" ht="13.5" thickBot="1">
      <c r="A53" s="129" t="s">
        <v>2</v>
      </c>
      <c r="B53" s="128" t="s">
        <v>3</v>
      </c>
      <c r="C53" s="103" t="s">
        <v>27</v>
      </c>
      <c r="D53" s="82">
        <v>69478</v>
      </c>
      <c r="E53" s="127">
        <v>0</v>
      </c>
      <c r="F53" s="99">
        <v>0</v>
      </c>
      <c r="G53" s="92">
        <f t="shared" si="4"/>
        <v>12506.039999999999</v>
      </c>
      <c r="H53" s="99">
        <f t="shared" si="5"/>
        <v>81984.04</v>
      </c>
      <c r="I53" s="125">
        <f t="shared" si="3"/>
        <v>69478</v>
      </c>
    </row>
    <row r="54" spans="1:9" s="131" customFormat="1" ht="13.5" thickBot="1">
      <c r="A54" s="129" t="s">
        <v>2</v>
      </c>
      <c r="B54" s="128" t="s">
        <v>4</v>
      </c>
      <c r="C54" s="103" t="s">
        <v>27</v>
      </c>
      <c r="D54" s="82">
        <v>65386</v>
      </c>
      <c r="E54" s="127">
        <v>0</v>
      </c>
      <c r="F54" s="99">
        <v>0</v>
      </c>
      <c r="G54" s="92">
        <f t="shared" si="4"/>
        <v>11769.48</v>
      </c>
      <c r="H54" s="99">
        <f t="shared" si="5"/>
        <v>77155.48</v>
      </c>
      <c r="I54" s="125">
        <f t="shared" si="3"/>
        <v>65386</v>
      </c>
    </row>
    <row r="55" spans="1:9" s="131" customFormat="1" ht="13.5" thickBot="1">
      <c r="A55" s="107" t="s">
        <v>2</v>
      </c>
      <c r="B55" s="102" t="s">
        <v>13</v>
      </c>
      <c r="C55" s="103" t="s">
        <v>27</v>
      </c>
      <c r="D55" s="82">
        <v>68615</v>
      </c>
      <c r="E55" s="127">
        <v>0</v>
      </c>
      <c r="F55" s="99">
        <v>0</v>
      </c>
      <c r="G55" s="92">
        <f t="shared" si="4"/>
        <v>12350.699999999999</v>
      </c>
      <c r="H55" s="99">
        <f t="shared" si="5"/>
        <v>80965.7</v>
      </c>
      <c r="I55" s="125">
        <f t="shared" si="3"/>
        <v>68615</v>
      </c>
    </row>
    <row r="56" spans="1:9" s="131" customFormat="1" ht="13.5" thickBot="1">
      <c r="A56" s="18" t="s">
        <v>2</v>
      </c>
      <c r="B56" s="19" t="s">
        <v>28</v>
      </c>
      <c r="C56" s="108" t="s">
        <v>27</v>
      </c>
      <c r="D56" s="83">
        <v>70052</v>
      </c>
      <c r="E56" s="130">
        <v>0</v>
      </c>
      <c r="F56" s="99">
        <v>0</v>
      </c>
      <c r="G56" s="92">
        <f t="shared" si="4"/>
        <v>12609.359999999999</v>
      </c>
      <c r="H56" s="99">
        <f t="shared" si="5"/>
        <v>82661.36</v>
      </c>
      <c r="I56" s="125">
        <f t="shared" si="3"/>
        <v>70052</v>
      </c>
    </row>
    <row r="57" spans="2:8" s="131" customFormat="1" ht="13.5" thickBot="1">
      <c r="B57" s="132"/>
      <c r="D57" s="133"/>
      <c r="E57" s="133"/>
      <c r="F57" s="133"/>
      <c r="G57" s="133"/>
      <c r="H57" s="133"/>
    </row>
    <row r="58" spans="1:9" s="131" customFormat="1" ht="16.5" thickBot="1">
      <c r="A58" s="246" t="s">
        <v>25</v>
      </c>
      <c r="B58" s="247"/>
      <c r="C58" s="247"/>
      <c r="D58" s="247"/>
      <c r="E58" s="247"/>
      <c r="F58" s="247"/>
      <c r="G58" s="247"/>
      <c r="H58" s="247"/>
      <c r="I58" s="248"/>
    </row>
    <row r="59" spans="1:9" s="131" customFormat="1" ht="13.5" thickBot="1">
      <c r="A59" s="276" t="s">
        <v>14</v>
      </c>
      <c r="B59" s="277"/>
      <c r="C59" s="135" t="s">
        <v>7</v>
      </c>
      <c r="D59" s="136" t="s">
        <v>0</v>
      </c>
      <c r="E59" s="136" t="s">
        <v>137</v>
      </c>
      <c r="F59" s="136"/>
      <c r="G59" s="135" t="s">
        <v>168</v>
      </c>
      <c r="H59" s="137" t="s">
        <v>1</v>
      </c>
      <c r="I59" s="72" t="s">
        <v>69</v>
      </c>
    </row>
    <row r="60" spans="1:9" s="131" customFormat="1" ht="13.5" thickBot="1">
      <c r="A60" s="138" t="s">
        <v>30</v>
      </c>
      <c r="B60" s="138" t="s">
        <v>80</v>
      </c>
      <c r="C60" s="139">
        <v>0.92</v>
      </c>
      <c r="D60" s="224">
        <v>74292</v>
      </c>
      <c r="E60" s="125">
        <v>1100</v>
      </c>
      <c r="F60" s="99">
        <v>0</v>
      </c>
      <c r="G60" s="92">
        <f aca="true" t="shared" si="6" ref="G60:G69">(D60-E60-F60)*18%</f>
        <v>13174.56</v>
      </c>
      <c r="H60" s="99">
        <f aca="true" t="shared" si="7" ref="H60:H69">D60-E60-F60+G60</f>
        <v>86366.56</v>
      </c>
      <c r="I60" s="125">
        <f aca="true" t="shared" si="8" ref="I60:I69">H60-G60</f>
        <v>73192</v>
      </c>
    </row>
    <row r="61" spans="1:9" s="131" customFormat="1" ht="13.5" thickBot="1">
      <c r="A61" s="121" t="s">
        <v>173</v>
      </c>
      <c r="B61" s="121" t="s">
        <v>170</v>
      </c>
      <c r="C61" s="103">
        <v>1.1</v>
      </c>
      <c r="D61" s="222">
        <v>74292</v>
      </c>
      <c r="E61" s="127">
        <v>1100</v>
      </c>
      <c r="F61" s="99">
        <v>0</v>
      </c>
      <c r="G61" s="92">
        <f t="shared" si="6"/>
        <v>13174.56</v>
      </c>
      <c r="H61" s="99">
        <f t="shared" si="7"/>
        <v>86366.56</v>
      </c>
      <c r="I61" s="125">
        <f>H61-G61</f>
        <v>73192</v>
      </c>
    </row>
    <row r="62" spans="1:9" s="131" customFormat="1" ht="13.5" thickBot="1">
      <c r="A62" s="121" t="s">
        <v>30</v>
      </c>
      <c r="B62" s="121" t="s">
        <v>120</v>
      </c>
      <c r="C62" s="103">
        <v>2</v>
      </c>
      <c r="D62" s="222">
        <v>74292</v>
      </c>
      <c r="E62" s="127">
        <v>1100</v>
      </c>
      <c r="F62" s="99">
        <v>0</v>
      </c>
      <c r="G62" s="92">
        <f t="shared" si="6"/>
        <v>13174.56</v>
      </c>
      <c r="H62" s="99">
        <f t="shared" si="7"/>
        <v>86366.56</v>
      </c>
      <c r="I62" s="125">
        <f t="shared" si="8"/>
        <v>73192</v>
      </c>
    </row>
    <row r="63" spans="1:9" s="131" customFormat="1" ht="13.5" thickBot="1">
      <c r="A63" s="121" t="s">
        <v>30</v>
      </c>
      <c r="B63" s="121" t="s">
        <v>169</v>
      </c>
      <c r="C63" s="103">
        <v>3</v>
      </c>
      <c r="D63" s="222">
        <v>74592</v>
      </c>
      <c r="E63" s="127">
        <v>1100</v>
      </c>
      <c r="F63" s="99">
        <v>0</v>
      </c>
      <c r="G63" s="92">
        <f t="shared" si="6"/>
        <v>13228.56</v>
      </c>
      <c r="H63" s="99">
        <f t="shared" si="7"/>
        <v>86720.56</v>
      </c>
      <c r="I63" s="125">
        <f t="shared" si="8"/>
        <v>73492</v>
      </c>
    </row>
    <row r="64" spans="1:9" s="131" customFormat="1" ht="13.5" thickBot="1">
      <c r="A64" s="121" t="s">
        <v>74</v>
      </c>
      <c r="B64" s="121" t="s">
        <v>12</v>
      </c>
      <c r="C64" s="103">
        <v>4.2</v>
      </c>
      <c r="D64" s="222">
        <v>82723</v>
      </c>
      <c r="E64" s="127">
        <v>1100</v>
      </c>
      <c r="F64" s="99">
        <v>0</v>
      </c>
      <c r="G64" s="92">
        <f t="shared" si="6"/>
        <v>14692.14</v>
      </c>
      <c r="H64" s="99">
        <f t="shared" si="7"/>
        <v>96315.14</v>
      </c>
      <c r="I64" s="125">
        <f t="shared" si="8"/>
        <v>81623</v>
      </c>
    </row>
    <row r="65" spans="1:9" s="131" customFormat="1" ht="13.5" thickBot="1">
      <c r="A65" s="121" t="s">
        <v>36</v>
      </c>
      <c r="B65" s="121" t="s">
        <v>35</v>
      </c>
      <c r="C65" s="103">
        <v>6.5</v>
      </c>
      <c r="D65" s="222">
        <v>82615</v>
      </c>
      <c r="E65" s="127">
        <v>1100</v>
      </c>
      <c r="F65" s="99">
        <v>0</v>
      </c>
      <c r="G65" s="92">
        <f t="shared" si="6"/>
        <v>14672.699999999999</v>
      </c>
      <c r="H65" s="99">
        <f t="shared" si="7"/>
        <v>96187.7</v>
      </c>
      <c r="I65" s="125">
        <f t="shared" si="8"/>
        <v>81515</v>
      </c>
    </row>
    <row r="66" spans="1:9" s="131" customFormat="1" ht="13.5" thickBot="1">
      <c r="A66" s="121" t="s">
        <v>73</v>
      </c>
      <c r="B66" s="121" t="s">
        <v>72</v>
      </c>
      <c r="C66" s="103">
        <v>50</v>
      </c>
      <c r="D66" s="222">
        <v>83585</v>
      </c>
      <c r="E66" s="127">
        <v>1100</v>
      </c>
      <c r="F66" s="99">
        <v>0</v>
      </c>
      <c r="G66" s="92">
        <f t="shared" si="6"/>
        <v>14847.3</v>
      </c>
      <c r="H66" s="99">
        <f t="shared" si="7"/>
        <v>97332.3</v>
      </c>
      <c r="I66" s="125">
        <f t="shared" si="8"/>
        <v>82485</v>
      </c>
    </row>
    <row r="67" spans="1:9" s="131" customFormat="1" ht="13.5" thickBot="1">
      <c r="A67" s="121" t="s">
        <v>2</v>
      </c>
      <c r="B67" s="121" t="s">
        <v>29</v>
      </c>
      <c r="C67" s="103" t="s">
        <v>27</v>
      </c>
      <c r="D67" s="222">
        <v>75166</v>
      </c>
      <c r="E67" s="127">
        <v>0</v>
      </c>
      <c r="F67" s="99">
        <v>0</v>
      </c>
      <c r="G67" s="92">
        <f t="shared" si="6"/>
        <v>13529.88</v>
      </c>
      <c r="H67" s="99">
        <f t="shared" si="7"/>
        <v>88695.88</v>
      </c>
      <c r="I67" s="125">
        <f t="shared" si="8"/>
        <v>75166</v>
      </c>
    </row>
    <row r="68" spans="1:9" s="131" customFormat="1" ht="13.5" thickBot="1">
      <c r="A68" s="121" t="s">
        <v>2</v>
      </c>
      <c r="B68" s="121" t="s">
        <v>31</v>
      </c>
      <c r="C68" s="103" t="s">
        <v>27</v>
      </c>
      <c r="D68" s="222">
        <v>75058</v>
      </c>
      <c r="E68" s="127">
        <v>0</v>
      </c>
      <c r="F68" s="99">
        <v>0</v>
      </c>
      <c r="G68" s="92">
        <f t="shared" si="6"/>
        <v>13510.439999999999</v>
      </c>
      <c r="H68" s="99">
        <f t="shared" si="7"/>
        <v>88568.44</v>
      </c>
      <c r="I68" s="125">
        <f t="shared" si="8"/>
        <v>75058</v>
      </c>
    </row>
    <row r="69" spans="1:9" s="131" customFormat="1" ht="12.75">
      <c r="A69" s="121" t="s">
        <v>2</v>
      </c>
      <c r="B69" s="121" t="s">
        <v>32</v>
      </c>
      <c r="C69" s="103" t="s">
        <v>27</v>
      </c>
      <c r="D69" s="222">
        <v>67412</v>
      </c>
      <c r="E69" s="127">
        <v>0</v>
      </c>
      <c r="F69" s="99">
        <v>0</v>
      </c>
      <c r="G69" s="92">
        <f t="shared" si="6"/>
        <v>12134.16</v>
      </c>
      <c r="H69" s="99">
        <f t="shared" si="7"/>
        <v>79546.16</v>
      </c>
      <c r="I69" s="125">
        <f t="shared" si="8"/>
        <v>67412</v>
      </c>
    </row>
    <row r="70" spans="1:9" s="47" customFormat="1" ht="12.75">
      <c r="A70" s="27"/>
      <c r="B70" s="27"/>
      <c r="C70" s="27"/>
      <c r="D70" s="27"/>
      <c r="E70" s="27"/>
      <c r="F70" s="27"/>
      <c r="G70" s="27"/>
      <c r="H70" s="27"/>
      <c r="I70" s="27"/>
    </row>
    <row r="71" ht="12.75">
      <c r="I71" s="47"/>
    </row>
    <row r="72" spans="1:8" ht="12.75">
      <c r="A72" s="278"/>
      <c r="B72" s="278"/>
      <c r="C72" s="278"/>
      <c r="D72" s="278"/>
      <c r="E72" s="278"/>
      <c r="F72" s="278"/>
      <c r="G72" s="278"/>
      <c r="H72" s="278"/>
    </row>
    <row r="74" spans="1:8" s="28" customFormat="1" ht="12.75">
      <c r="A74" s="279"/>
      <c r="B74" s="279"/>
      <c r="C74" s="279"/>
      <c r="D74" s="279"/>
      <c r="E74" s="279"/>
      <c r="F74" s="279"/>
      <c r="G74" s="279"/>
      <c r="H74" s="279"/>
    </row>
    <row r="75" s="28" customFormat="1" ht="12.75"/>
    <row r="76" spans="1:8" s="28" customFormat="1" ht="12.75">
      <c r="A76" s="42"/>
      <c r="B76" s="85"/>
      <c r="C76" s="43"/>
      <c r="D76" s="46"/>
      <c r="E76" s="46"/>
      <c r="F76" s="46"/>
      <c r="G76" s="46"/>
      <c r="H76" s="46"/>
    </row>
    <row r="77" spans="1:8" s="28" customFormat="1" ht="12.75">
      <c r="A77" s="42"/>
      <c r="B77" s="85"/>
      <c r="C77" s="24"/>
      <c r="D77" s="41"/>
      <c r="E77" s="41"/>
      <c r="F77" s="41"/>
      <c r="G77" s="41"/>
      <c r="H77" s="5"/>
    </row>
    <row r="78" spans="1:8" s="28" customFormat="1" ht="12.75">
      <c r="A78" s="42"/>
      <c r="B78" s="85"/>
      <c r="C78" s="24"/>
      <c r="D78" s="41"/>
      <c r="E78" s="41"/>
      <c r="F78" s="41"/>
      <c r="G78" s="41"/>
      <c r="H78" s="5"/>
    </row>
    <row r="79" spans="1:2" s="28" customFormat="1" ht="12.75">
      <c r="A79" s="42"/>
      <c r="B79" s="85"/>
    </row>
    <row r="80" spans="1:2" s="28" customFormat="1" ht="12.75">
      <c r="A80" s="42"/>
      <c r="B80" s="85"/>
    </row>
    <row r="81" spans="1:2" s="28" customFormat="1" ht="12.75">
      <c r="A81" s="42"/>
      <c r="B81" s="85"/>
    </row>
    <row r="82" spans="1:2" s="28" customFormat="1" ht="12.75">
      <c r="A82" s="42"/>
      <c r="B82" s="85"/>
    </row>
    <row r="83" spans="1:2" s="28" customFormat="1" ht="12.75">
      <c r="A83" s="42"/>
      <c r="B83" s="85"/>
    </row>
    <row r="84" spans="1:2" s="28" customFormat="1" ht="12.75">
      <c r="A84" s="42"/>
      <c r="B84" s="85"/>
    </row>
    <row r="85" spans="1:2" s="28" customFormat="1" ht="12.75">
      <c r="A85" s="42"/>
      <c r="B85" s="85"/>
    </row>
    <row r="86" spans="1:2" s="28" customFormat="1" ht="12.75">
      <c r="A86" s="42"/>
      <c r="B86" s="85"/>
    </row>
    <row r="87" spans="1:2" s="28" customFormat="1" ht="12.75">
      <c r="A87" s="42"/>
      <c r="B87" s="85"/>
    </row>
    <row r="88" spans="1:2" s="28" customFormat="1" ht="12.75">
      <c r="A88" s="42"/>
      <c r="B88" s="85"/>
    </row>
    <row r="89" s="28" customFormat="1" ht="12.75"/>
    <row r="90" s="28" customFormat="1" ht="12.75">
      <c r="A90" s="48"/>
    </row>
    <row r="91" s="28" customFormat="1" ht="12.75"/>
    <row r="92" s="28" customFormat="1" ht="12.75"/>
    <row r="93" s="28" customFormat="1" ht="12.75"/>
  </sheetData>
  <sheetProtection/>
  <mergeCells count="15">
    <mergeCell ref="A2:H2"/>
    <mergeCell ref="A3:H3"/>
    <mergeCell ref="A4:H4"/>
    <mergeCell ref="A5:H5"/>
    <mergeCell ref="A6:H6"/>
    <mergeCell ref="A7:H7"/>
    <mergeCell ref="A59:B59"/>
    <mergeCell ref="A72:H72"/>
    <mergeCell ref="A74:H74"/>
    <mergeCell ref="A9:I9"/>
    <mergeCell ref="A10:I10"/>
    <mergeCell ref="A11:B11"/>
    <mergeCell ref="A37:I37"/>
    <mergeCell ref="A38:B38"/>
    <mergeCell ref="A58:I58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28">
      <selection activeCell="L18" sqref="L18"/>
    </sheetView>
  </sheetViews>
  <sheetFormatPr defaultColWidth="9.140625" defaultRowHeight="12.75"/>
  <cols>
    <col min="1" max="1" width="11.57421875" style="131" bestFit="1" customWidth="1"/>
    <col min="2" max="2" width="17.8515625" style="131" bestFit="1" customWidth="1"/>
    <col min="3" max="3" width="6.28125" style="131" bestFit="1" customWidth="1"/>
    <col min="4" max="4" width="9.7109375" style="131" bestFit="1" customWidth="1"/>
    <col min="5" max="5" width="10.7109375" style="131" bestFit="1" customWidth="1"/>
    <col min="6" max="6" width="10.7109375" style="131" customWidth="1"/>
    <col min="7" max="7" width="9.57421875" style="131" bestFit="1" customWidth="1"/>
    <col min="8" max="8" width="10.140625" style="131" bestFit="1" customWidth="1"/>
    <col min="9" max="9" width="9.57421875" style="131" bestFit="1" customWidth="1"/>
    <col min="10" max="10" width="25.140625" style="131" customWidth="1"/>
    <col min="11" max="11" width="16.57421875" style="131" customWidth="1"/>
    <col min="12" max="12" width="4.421875" style="131" bestFit="1" customWidth="1"/>
    <col min="13" max="16384" width="9.140625" style="131" customWidth="1"/>
  </cols>
  <sheetData>
    <row r="1" spans="1:12" ht="23.25">
      <c r="A1" s="255" t="s">
        <v>87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157"/>
    </row>
    <row r="2" spans="1:12" ht="16.5">
      <c r="A2" s="158" t="s">
        <v>82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60"/>
    </row>
    <row r="3" spans="1:12" ht="15">
      <c r="A3" s="161"/>
      <c r="B3" s="252" t="s">
        <v>83</v>
      </c>
      <c r="C3" s="252"/>
      <c r="D3" s="252"/>
      <c r="E3" s="252"/>
      <c r="F3" s="252"/>
      <c r="G3" s="252"/>
      <c r="H3" s="252"/>
      <c r="I3" s="252"/>
      <c r="J3" s="252"/>
      <c r="K3" s="160"/>
      <c r="L3" s="160"/>
    </row>
    <row r="4" spans="1:12" ht="15">
      <c r="A4" s="161"/>
      <c r="B4" s="252" t="s">
        <v>84</v>
      </c>
      <c r="C4" s="252"/>
      <c r="D4" s="252"/>
      <c r="E4" s="252"/>
      <c r="F4" s="252"/>
      <c r="G4" s="252"/>
      <c r="H4" s="252"/>
      <c r="I4" s="252"/>
      <c r="J4" s="252"/>
      <c r="K4" s="160"/>
      <c r="L4" s="160"/>
    </row>
    <row r="5" spans="1:12" ht="15">
      <c r="A5" s="161"/>
      <c r="B5" s="252" t="s">
        <v>85</v>
      </c>
      <c r="C5" s="252"/>
      <c r="D5" s="252"/>
      <c r="E5" s="252"/>
      <c r="F5" s="252"/>
      <c r="G5" s="252"/>
      <c r="H5" s="252"/>
      <c r="I5" s="252"/>
      <c r="J5" s="252"/>
      <c r="K5" s="160"/>
      <c r="L5" s="160"/>
    </row>
    <row r="6" spans="1:12" ht="18.75" thickBot="1">
      <c r="A6" s="253" t="s">
        <v>86</v>
      </c>
      <c r="B6" s="254"/>
      <c r="C6" s="254"/>
      <c r="D6" s="254"/>
      <c r="E6" s="254"/>
      <c r="F6" s="254"/>
      <c r="G6" s="254"/>
      <c r="H6" s="254"/>
      <c r="I6" s="254"/>
      <c r="J6" s="254"/>
      <c r="K6" s="162"/>
      <c r="L6" s="162"/>
    </row>
    <row r="7" spans="1:12" ht="13.5" thickBot="1">
      <c r="A7" s="163"/>
      <c r="B7" s="157"/>
      <c r="C7" s="157"/>
      <c r="D7" s="157"/>
      <c r="E7" s="157"/>
      <c r="F7" s="157"/>
      <c r="G7" s="157"/>
      <c r="H7" s="157"/>
      <c r="I7" s="157"/>
      <c r="J7" s="157"/>
      <c r="K7" s="163"/>
      <c r="L7" s="164"/>
    </row>
    <row r="8" spans="1:12" ht="16.5" customHeight="1" thickBot="1">
      <c r="A8" s="246" t="s">
        <v>183</v>
      </c>
      <c r="B8" s="247"/>
      <c r="C8" s="247"/>
      <c r="D8" s="247"/>
      <c r="E8" s="247"/>
      <c r="F8" s="247"/>
      <c r="G8" s="247"/>
      <c r="H8" s="247"/>
      <c r="I8" s="247"/>
      <c r="J8" s="247"/>
      <c r="K8" s="240" t="s">
        <v>121</v>
      </c>
      <c r="L8" s="242"/>
    </row>
    <row r="9" spans="1:12" ht="16.5" customHeight="1" thickBot="1">
      <c r="A9" s="296" t="s">
        <v>77</v>
      </c>
      <c r="B9" s="297"/>
      <c r="C9" s="297"/>
      <c r="D9" s="297"/>
      <c r="E9" s="297"/>
      <c r="F9" s="297"/>
      <c r="G9" s="297"/>
      <c r="H9" s="297"/>
      <c r="I9" s="297"/>
      <c r="J9" s="298"/>
      <c r="K9" s="243"/>
      <c r="L9" s="245"/>
    </row>
    <row r="10" spans="1:12" ht="17.25" thickBot="1">
      <c r="A10" s="257" t="s">
        <v>14</v>
      </c>
      <c r="B10" s="258"/>
      <c r="C10" s="115" t="s">
        <v>7</v>
      </c>
      <c r="D10" s="115" t="s">
        <v>0</v>
      </c>
      <c r="E10" s="115" t="s">
        <v>15</v>
      </c>
      <c r="F10" s="115"/>
      <c r="G10" s="150" t="s">
        <v>16</v>
      </c>
      <c r="H10" s="115" t="s">
        <v>167</v>
      </c>
      <c r="I10" s="115" t="s">
        <v>1</v>
      </c>
      <c r="J10" s="52" t="s">
        <v>69</v>
      </c>
      <c r="K10" s="21" t="s">
        <v>122</v>
      </c>
      <c r="L10" s="143">
        <v>300</v>
      </c>
    </row>
    <row r="11" spans="1:12" ht="17.25" thickBot="1">
      <c r="A11" s="140" t="s">
        <v>155</v>
      </c>
      <c r="B11" s="97" t="s">
        <v>102</v>
      </c>
      <c r="C11" s="98">
        <v>11</v>
      </c>
      <c r="D11" s="81">
        <v>85609</v>
      </c>
      <c r="E11" s="99">
        <v>1100</v>
      </c>
      <c r="F11" s="99"/>
      <c r="G11" s="99">
        <v>1539.15</v>
      </c>
      <c r="H11" s="99">
        <f>(D11-E11+G11)*18%</f>
        <v>15488.666999999998</v>
      </c>
      <c r="I11" s="141">
        <f>D11-E11+G11+H11</f>
        <v>101536.817</v>
      </c>
      <c r="J11" s="142">
        <f>I11-H11</f>
        <v>86048.15</v>
      </c>
      <c r="K11" s="23" t="s">
        <v>123</v>
      </c>
      <c r="L11" s="145">
        <v>400</v>
      </c>
    </row>
    <row r="12" spans="1:12" ht="17.25" thickBot="1">
      <c r="A12" s="144" t="s">
        <v>155</v>
      </c>
      <c r="B12" s="102" t="s">
        <v>98</v>
      </c>
      <c r="C12" s="103" t="s">
        <v>101</v>
      </c>
      <c r="D12" s="82">
        <v>84809</v>
      </c>
      <c r="E12" s="99">
        <v>1100</v>
      </c>
      <c r="F12" s="99"/>
      <c r="G12" s="99">
        <v>1539.15</v>
      </c>
      <c r="H12" s="99">
        <f aca="true" t="shared" si="0" ref="H12:H26">(D12-E11+G12)*18%</f>
        <v>15344.666999999998</v>
      </c>
      <c r="I12" s="141">
        <f aca="true" t="shared" si="1" ref="I12:I26">D12-E11+G12+H12</f>
        <v>100592.817</v>
      </c>
      <c r="J12" s="142">
        <f aca="true" t="shared" si="2" ref="J12:J32">I12-H12</f>
        <v>85248.15</v>
      </c>
      <c r="K12" s="23" t="s">
        <v>124</v>
      </c>
      <c r="L12" s="145">
        <v>500</v>
      </c>
    </row>
    <row r="13" spans="1:12" ht="17.25" thickBot="1">
      <c r="A13" s="144" t="s">
        <v>155</v>
      </c>
      <c r="B13" s="102" t="s">
        <v>20</v>
      </c>
      <c r="C13" s="103">
        <v>6</v>
      </c>
      <c r="D13" s="82">
        <v>85359</v>
      </c>
      <c r="E13" s="99">
        <v>1100</v>
      </c>
      <c r="F13" s="99"/>
      <c r="G13" s="99">
        <v>1539.15</v>
      </c>
      <c r="H13" s="99">
        <f t="shared" si="0"/>
        <v>15443.666999999998</v>
      </c>
      <c r="I13" s="141">
        <f t="shared" si="1"/>
        <v>101241.817</v>
      </c>
      <c r="J13" s="142">
        <f t="shared" si="2"/>
        <v>85798.15</v>
      </c>
      <c r="K13" s="23" t="s">
        <v>125</v>
      </c>
      <c r="L13" s="145">
        <v>600</v>
      </c>
    </row>
    <row r="14" spans="1:12" ht="17.25" thickBot="1">
      <c r="A14" s="144" t="s">
        <v>155</v>
      </c>
      <c r="B14" s="102" t="s">
        <v>21</v>
      </c>
      <c r="C14" s="103">
        <v>3</v>
      </c>
      <c r="D14" s="82">
        <v>85559</v>
      </c>
      <c r="E14" s="99">
        <v>1100</v>
      </c>
      <c r="F14" s="99"/>
      <c r="G14" s="99">
        <v>1539.15</v>
      </c>
      <c r="H14" s="99">
        <f t="shared" si="0"/>
        <v>15479.666999999998</v>
      </c>
      <c r="I14" s="141">
        <f t="shared" si="1"/>
        <v>101477.817</v>
      </c>
      <c r="J14" s="142">
        <f t="shared" si="2"/>
        <v>85998.15</v>
      </c>
      <c r="K14" s="23" t="s">
        <v>126</v>
      </c>
      <c r="L14" s="145">
        <v>700</v>
      </c>
    </row>
    <row r="15" spans="1:12" ht="17.25" thickBot="1">
      <c r="A15" s="144" t="s">
        <v>155</v>
      </c>
      <c r="B15" s="102" t="s">
        <v>164</v>
      </c>
      <c r="C15" s="103">
        <v>3.4</v>
      </c>
      <c r="D15" s="82">
        <v>88179</v>
      </c>
      <c r="E15" s="99">
        <v>1100</v>
      </c>
      <c r="F15" s="99"/>
      <c r="G15" s="99">
        <v>1539.15</v>
      </c>
      <c r="H15" s="99">
        <f t="shared" si="0"/>
        <v>15951.266999999998</v>
      </c>
      <c r="I15" s="141">
        <f t="shared" si="1"/>
        <v>104569.41699999999</v>
      </c>
      <c r="J15" s="142">
        <f t="shared" si="2"/>
        <v>88618.15</v>
      </c>
      <c r="K15" s="23" t="s">
        <v>127</v>
      </c>
      <c r="L15" s="145">
        <v>800</v>
      </c>
    </row>
    <row r="16" spans="1:12" ht="17.25" thickBot="1">
      <c r="A16" s="144" t="s">
        <v>6</v>
      </c>
      <c r="B16" s="102" t="s">
        <v>17</v>
      </c>
      <c r="C16" s="103">
        <v>3</v>
      </c>
      <c r="D16" s="82">
        <v>86359</v>
      </c>
      <c r="E16" s="99">
        <v>1100</v>
      </c>
      <c r="F16" s="99"/>
      <c r="G16" s="99">
        <v>1539.15</v>
      </c>
      <c r="H16" s="99">
        <f t="shared" si="0"/>
        <v>15623.666999999998</v>
      </c>
      <c r="I16" s="141">
        <f t="shared" si="1"/>
        <v>102421.817</v>
      </c>
      <c r="J16" s="142">
        <f t="shared" si="2"/>
        <v>86798.15</v>
      </c>
      <c r="K16" s="29" t="s">
        <v>128</v>
      </c>
      <c r="L16" s="147">
        <v>900</v>
      </c>
    </row>
    <row r="17" spans="1:10" ht="13.5" thickBot="1">
      <c r="A17" s="144" t="s">
        <v>18</v>
      </c>
      <c r="B17" s="102" t="s">
        <v>19</v>
      </c>
      <c r="C17" s="103">
        <v>11</v>
      </c>
      <c r="D17" s="82">
        <v>87309</v>
      </c>
      <c r="E17" s="99">
        <v>1100</v>
      </c>
      <c r="F17" s="99"/>
      <c r="G17" s="99">
        <v>1539.15</v>
      </c>
      <c r="H17" s="99">
        <f t="shared" si="0"/>
        <v>15794.666999999998</v>
      </c>
      <c r="I17" s="141">
        <f t="shared" si="1"/>
        <v>103542.817</v>
      </c>
      <c r="J17" s="142">
        <f t="shared" si="2"/>
        <v>87748.15</v>
      </c>
    </row>
    <row r="18" spans="1:12" ht="17.25" thickBot="1">
      <c r="A18" s="144" t="s">
        <v>156</v>
      </c>
      <c r="B18" s="102" t="s">
        <v>79</v>
      </c>
      <c r="C18" s="103">
        <v>12</v>
      </c>
      <c r="D18" s="82">
        <v>92839</v>
      </c>
      <c r="E18" s="99">
        <v>1100</v>
      </c>
      <c r="F18" s="99"/>
      <c r="G18" s="99">
        <v>1539.15</v>
      </c>
      <c r="H18" s="99">
        <f t="shared" si="0"/>
        <v>16790.067</v>
      </c>
      <c r="I18" s="141">
        <f t="shared" si="1"/>
        <v>110068.21699999999</v>
      </c>
      <c r="J18" s="142">
        <f t="shared" si="2"/>
        <v>93278.15</v>
      </c>
      <c r="K18" s="25"/>
      <c r="L18" s="165"/>
    </row>
    <row r="19" spans="1:12" ht="17.25" thickBot="1">
      <c r="A19" s="144" t="s">
        <v>95</v>
      </c>
      <c r="B19" s="102" t="s">
        <v>94</v>
      </c>
      <c r="C19" s="103">
        <v>1.9</v>
      </c>
      <c r="D19" s="82">
        <v>93739</v>
      </c>
      <c r="E19" s="99">
        <v>1100</v>
      </c>
      <c r="F19" s="99"/>
      <c r="G19" s="99">
        <v>1539.15</v>
      </c>
      <c r="H19" s="99">
        <f t="shared" si="0"/>
        <v>16952.067</v>
      </c>
      <c r="I19" s="141">
        <f t="shared" si="1"/>
        <v>111130.21699999999</v>
      </c>
      <c r="J19" s="142">
        <f t="shared" si="2"/>
        <v>94178.15</v>
      </c>
      <c r="K19" s="25"/>
      <c r="L19" s="165"/>
    </row>
    <row r="20" spans="1:12" ht="17.25" thickBot="1">
      <c r="A20" s="144" t="s">
        <v>156</v>
      </c>
      <c r="B20" s="102" t="s">
        <v>96</v>
      </c>
      <c r="C20" s="103"/>
      <c r="D20" s="82">
        <v>92039</v>
      </c>
      <c r="E20" s="99">
        <v>1100</v>
      </c>
      <c r="F20" s="99"/>
      <c r="G20" s="99">
        <v>1539.15</v>
      </c>
      <c r="H20" s="99">
        <f t="shared" si="0"/>
        <v>16646.067</v>
      </c>
      <c r="I20" s="141">
        <f t="shared" si="1"/>
        <v>109124.21699999999</v>
      </c>
      <c r="J20" s="142">
        <f t="shared" si="2"/>
        <v>92478.15</v>
      </c>
      <c r="K20" s="25"/>
      <c r="L20" s="165"/>
    </row>
    <row r="21" spans="1:12" ht="17.25" thickBot="1">
      <c r="A21" s="144" t="s">
        <v>104</v>
      </c>
      <c r="B21" s="102" t="s">
        <v>105</v>
      </c>
      <c r="C21" s="103">
        <v>12</v>
      </c>
      <c r="D21" s="82">
        <v>87039</v>
      </c>
      <c r="E21" s="99">
        <v>1100</v>
      </c>
      <c r="F21" s="99"/>
      <c r="G21" s="99">
        <v>1539.15</v>
      </c>
      <c r="H21" s="99">
        <f>(D21-E20+G21)*18%</f>
        <v>15746.067</v>
      </c>
      <c r="I21" s="141">
        <f>D21-E20+G21+H21</f>
        <v>103224.21699999999</v>
      </c>
      <c r="J21" s="142">
        <f t="shared" si="2"/>
        <v>87478.15</v>
      </c>
      <c r="K21" s="25"/>
      <c r="L21" s="165"/>
    </row>
    <row r="22" spans="1:12" ht="17.25" thickBot="1">
      <c r="A22" s="144" t="s">
        <v>104</v>
      </c>
      <c r="B22" s="102" t="s">
        <v>153</v>
      </c>
      <c r="C22" s="103">
        <v>10</v>
      </c>
      <c r="D22" s="82">
        <v>88939</v>
      </c>
      <c r="E22" s="99">
        <v>1100</v>
      </c>
      <c r="F22" s="99"/>
      <c r="G22" s="99">
        <v>1539.15</v>
      </c>
      <c r="H22" s="99">
        <f t="shared" si="0"/>
        <v>16088.067</v>
      </c>
      <c r="I22" s="141">
        <f t="shared" si="1"/>
        <v>105466.21699999999</v>
      </c>
      <c r="J22" s="142">
        <f t="shared" si="2"/>
        <v>89378.15</v>
      </c>
      <c r="K22" s="25"/>
      <c r="L22" s="165"/>
    </row>
    <row r="23" spans="1:12" ht="17.25" thickBot="1">
      <c r="A23" s="144" t="s">
        <v>104</v>
      </c>
      <c r="B23" s="102" t="s">
        <v>81</v>
      </c>
      <c r="C23" s="103">
        <v>3</v>
      </c>
      <c r="D23" s="82">
        <v>87039</v>
      </c>
      <c r="E23" s="99">
        <v>1100</v>
      </c>
      <c r="F23" s="99"/>
      <c r="G23" s="99">
        <v>1539.15</v>
      </c>
      <c r="H23" s="99">
        <f t="shared" si="0"/>
        <v>15746.067</v>
      </c>
      <c r="I23" s="141">
        <f t="shared" si="1"/>
        <v>103224.21699999999</v>
      </c>
      <c r="J23" s="142">
        <f t="shared" si="2"/>
        <v>87478.15</v>
      </c>
      <c r="K23" s="25"/>
      <c r="L23" s="165"/>
    </row>
    <row r="24" spans="1:12" ht="17.25" thickBot="1">
      <c r="A24" s="144" t="s">
        <v>104</v>
      </c>
      <c r="B24" s="102" t="s">
        <v>90</v>
      </c>
      <c r="C24" s="103">
        <v>8</v>
      </c>
      <c r="D24" s="82">
        <v>90389</v>
      </c>
      <c r="E24" s="127">
        <v>1100</v>
      </c>
      <c r="F24" s="125"/>
      <c r="G24" s="99">
        <v>1539.15</v>
      </c>
      <c r="H24" s="99">
        <f t="shared" si="0"/>
        <v>16349.067</v>
      </c>
      <c r="I24" s="141">
        <f t="shared" si="1"/>
        <v>107177.21699999999</v>
      </c>
      <c r="J24" s="142">
        <f t="shared" si="2"/>
        <v>90828.15</v>
      </c>
      <c r="K24" s="25"/>
      <c r="L24" s="165"/>
    </row>
    <row r="25" spans="1:12" ht="17.25" thickBot="1">
      <c r="A25" s="144" t="s">
        <v>104</v>
      </c>
      <c r="B25" s="102" t="s">
        <v>103</v>
      </c>
      <c r="C25" s="103"/>
      <c r="D25" s="82">
        <v>89589</v>
      </c>
      <c r="E25" s="127">
        <v>1100</v>
      </c>
      <c r="F25" s="125"/>
      <c r="G25" s="99">
        <v>1539.15</v>
      </c>
      <c r="H25" s="99">
        <f t="shared" si="0"/>
        <v>16205.067</v>
      </c>
      <c r="I25" s="141">
        <f t="shared" si="1"/>
        <v>106233.21699999999</v>
      </c>
      <c r="J25" s="142">
        <f t="shared" si="2"/>
        <v>90028.15</v>
      </c>
      <c r="K25" s="25"/>
      <c r="L25" s="165"/>
    </row>
    <row r="26" spans="1:12" ht="17.25" thickBot="1">
      <c r="A26" s="144" t="s">
        <v>160</v>
      </c>
      <c r="B26" s="102" t="s">
        <v>161</v>
      </c>
      <c r="C26" s="103">
        <v>40</v>
      </c>
      <c r="D26" s="82">
        <v>88539</v>
      </c>
      <c r="E26" s="127">
        <v>1100</v>
      </c>
      <c r="F26" s="125"/>
      <c r="G26" s="99">
        <v>1539.15</v>
      </c>
      <c r="H26" s="99">
        <f t="shared" si="0"/>
        <v>16016.067</v>
      </c>
      <c r="I26" s="141">
        <f t="shared" si="1"/>
        <v>104994.21699999999</v>
      </c>
      <c r="J26" s="142">
        <f t="shared" si="2"/>
        <v>88978.15</v>
      </c>
      <c r="K26" s="25"/>
      <c r="L26" s="165"/>
    </row>
    <row r="27" spans="1:12" ht="17.25" thickBot="1">
      <c r="A27" s="144" t="s">
        <v>160</v>
      </c>
      <c r="B27" s="102" t="s">
        <v>159</v>
      </c>
      <c r="C27" s="103">
        <v>8</v>
      </c>
      <c r="D27" s="82">
        <v>87019</v>
      </c>
      <c r="E27" s="127">
        <v>1100</v>
      </c>
      <c r="F27" s="125"/>
      <c r="G27" s="99">
        <v>1539.15</v>
      </c>
      <c r="H27" s="99">
        <f>(D27-E26+G27)*18%</f>
        <v>15742.466999999999</v>
      </c>
      <c r="I27" s="141">
        <f>D27-E26+G27+H27</f>
        <v>103200.617</v>
      </c>
      <c r="J27" s="142">
        <f t="shared" si="2"/>
        <v>87458.15</v>
      </c>
      <c r="K27" s="25"/>
      <c r="L27" s="165"/>
    </row>
    <row r="28" spans="1:12" ht="17.25" thickBot="1">
      <c r="A28" s="144" t="s">
        <v>160</v>
      </c>
      <c r="B28" s="102" t="s">
        <v>162</v>
      </c>
      <c r="C28" s="103">
        <v>65</v>
      </c>
      <c r="D28" s="82">
        <v>88439</v>
      </c>
      <c r="E28" s="99">
        <v>1100</v>
      </c>
      <c r="F28" s="99"/>
      <c r="G28" s="99">
        <v>1539.15</v>
      </c>
      <c r="H28" s="99">
        <f>(D28-E28+G28)*18%</f>
        <v>15998.067</v>
      </c>
      <c r="I28" s="141">
        <f>D28-E28+G28+H28</f>
        <v>104876.21699999999</v>
      </c>
      <c r="J28" s="142">
        <f t="shared" si="2"/>
        <v>88878.15</v>
      </c>
      <c r="K28" s="25"/>
      <c r="L28" s="165"/>
    </row>
    <row r="29" spans="1:12" ht="17.25" thickBot="1">
      <c r="A29" s="144" t="s">
        <v>160</v>
      </c>
      <c r="B29" s="102" t="s">
        <v>163</v>
      </c>
      <c r="C29" s="103">
        <v>55</v>
      </c>
      <c r="D29" s="82">
        <v>88539</v>
      </c>
      <c r="E29" s="99">
        <v>1100</v>
      </c>
      <c r="F29" s="99"/>
      <c r="G29" s="99">
        <v>1539.15</v>
      </c>
      <c r="H29" s="99">
        <f>(D29-E29+G29)*18%</f>
        <v>16016.067</v>
      </c>
      <c r="I29" s="141">
        <f>D29-E29+G29+H29</f>
        <v>104994.21699999999</v>
      </c>
      <c r="J29" s="142">
        <f t="shared" si="2"/>
        <v>88978.15</v>
      </c>
      <c r="K29" s="25"/>
      <c r="L29" s="165"/>
    </row>
    <row r="30" spans="1:12" ht="17.25" thickBot="1">
      <c r="A30" s="166" t="s">
        <v>166</v>
      </c>
      <c r="B30" s="167" t="s">
        <v>165</v>
      </c>
      <c r="C30" s="168">
        <v>3</v>
      </c>
      <c r="D30" s="82">
        <v>87759</v>
      </c>
      <c r="E30" s="99">
        <v>1100</v>
      </c>
      <c r="F30" s="99"/>
      <c r="G30" s="99">
        <v>1539.15</v>
      </c>
      <c r="H30" s="99">
        <f>(D30-E30+G30)*18%</f>
        <v>15875.666999999998</v>
      </c>
      <c r="I30" s="141">
        <f>D30-E30+G30+H30</f>
        <v>104073.817</v>
      </c>
      <c r="J30" s="142">
        <f t="shared" si="2"/>
        <v>88198.15</v>
      </c>
      <c r="K30" s="25"/>
      <c r="L30" s="165"/>
    </row>
    <row r="31" spans="1:12" ht="17.25" thickBot="1">
      <c r="A31" s="166"/>
      <c r="B31" s="167" t="s">
        <v>171</v>
      </c>
      <c r="C31" s="168"/>
      <c r="D31" s="83">
        <v>89959</v>
      </c>
      <c r="E31" s="99">
        <v>1100</v>
      </c>
      <c r="F31" s="99"/>
      <c r="G31" s="99">
        <v>1539.15</v>
      </c>
      <c r="H31" s="99">
        <f>(D31-E31+G31)*18%</f>
        <v>16271.666999999998</v>
      </c>
      <c r="I31" s="141">
        <f>D31-E31+G31+H31</f>
        <v>106669.817</v>
      </c>
      <c r="J31" s="142">
        <f>I31-H31</f>
        <v>90398.15</v>
      </c>
      <c r="K31" s="25"/>
      <c r="L31" s="165"/>
    </row>
    <row r="32" spans="1:10" ht="13.5" thickBot="1">
      <c r="A32" s="169" t="s">
        <v>97</v>
      </c>
      <c r="B32" s="170" t="s">
        <v>99</v>
      </c>
      <c r="C32" s="108" t="s">
        <v>100</v>
      </c>
      <c r="D32" s="83">
        <v>89959</v>
      </c>
      <c r="E32" s="99">
        <v>1100</v>
      </c>
      <c r="F32" s="99"/>
      <c r="G32" s="99">
        <v>1539.15</v>
      </c>
      <c r="H32" s="99">
        <f>(D32-E32+G32)*18%</f>
        <v>16271.666999999998</v>
      </c>
      <c r="I32" s="141">
        <f>D32-E32+G32+H32</f>
        <v>106669.817</v>
      </c>
      <c r="J32" s="142">
        <f t="shared" si="2"/>
        <v>90398.15</v>
      </c>
    </row>
    <row r="33" spans="2:10" ht="13.5" thickBot="1">
      <c r="B33" s="132"/>
      <c r="D33" s="133"/>
      <c r="E33" s="133"/>
      <c r="F33" s="133"/>
      <c r="G33" s="133"/>
      <c r="H33" s="133"/>
      <c r="I33" s="133"/>
      <c r="J33" s="133"/>
    </row>
    <row r="34" spans="1:12" ht="13.5" customHeight="1" thickBot="1">
      <c r="A34" s="294" t="s">
        <v>78</v>
      </c>
      <c r="B34" s="299"/>
      <c r="C34" s="299"/>
      <c r="D34" s="299"/>
      <c r="E34" s="299"/>
      <c r="F34" s="299"/>
      <c r="G34" s="299"/>
      <c r="H34" s="299"/>
      <c r="I34" s="299"/>
      <c r="J34" s="299"/>
      <c r="K34" s="240" t="s">
        <v>129</v>
      </c>
      <c r="L34" s="242"/>
    </row>
    <row r="35" spans="1:12" ht="13.5" customHeight="1" thickBot="1">
      <c r="A35" s="249" t="s">
        <v>14</v>
      </c>
      <c r="B35" s="250"/>
      <c r="C35" s="171" t="s">
        <v>7</v>
      </c>
      <c r="D35" s="115" t="s">
        <v>0</v>
      </c>
      <c r="E35" s="115" t="s">
        <v>15</v>
      </c>
      <c r="F35" s="115"/>
      <c r="G35" s="150" t="s">
        <v>16</v>
      </c>
      <c r="H35" s="115" t="s">
        <v>167</v>
      </c>
      <c r="I35" s="115" t="s">
        <v>1</v>
      </c>
      <c r="J35" s="52" t="s">
        <v>69</v>
      </c>
      <c r="K35" s="244"/>
      <c r="L35" s="245"/>
    </row>
    <row r="36" spans="1:12" ht="17.25" thickBot="1">
      <c r="A36" s="140" t="s">
        <v>6</v>
      </c>
      <c r="B36" s="97" t="s">
        <v>23</v>
      </c>
      <c r="C36" s="98">
        <v>0.9</v>
      </c>
      <c r="D36" s="81">
        <v>75333</v>
      </c>
      <c r="E36" s="99">
        <v>1100</v>
      </c>
      <c r="F36" s="99">
        <v>0</v>
      </c>
      <c r="G36" s="99">
        <v>1539.15</v>
      </c>
      <c r="H36" s="99">
        <f aca="true" t="shared" si="3" ref="H36:H53">(D36-E36-F36+G36)*18%</f>
        <v>13638.987</v>
      </c>
      <c r="I36" s="141">
        <f aca="true" t="shared" si="4" ref="I36:I53">D36-E36-F36+G36+H36</f>
        <v>89411.13699999999</v>
      </c>
      <c r="J36" s="142">
        <f aca="true" t="shared" si="5" ref="J36:J53">I36-H36</f>
        <v>75772.15</v>
      </c>
      <c r="K36" s="22" t="s">
        <v>130</v>
      </c>
      <c r="L36" s="143">
        <v>300</v>
      </c>
    </row>
    <row r="37" spans="1:12" s="146" customFormat="1" ht="17.25" thickBot="1">
      <c r="A37" s="144" t="s">
        <v>107</v>
      </c>
      <c r="B37" s="102" t="s">
        <v>106</v>
      </c>
      <c r="C37" s="103">
        <v>1.2</v>
      </c>
      <c r="D37" s="82">
        <v>75399</v>
      </c>
      <c r="E37" s="99">
        <v>1100</v>
      </c>
      <c r="F37" s="99">
        <v>0</v>
      </c>
      <c r="G37" s="99">
        <v>1539.15</v>
      </c>
      <c r="H37" s="99">
        <f t="shared" si="3"/>
        <v>13650.866999999998</v>
      </c>
      <c r="I37" s="141">
        <f t="shared" si="4"/>
        <v>89489.01699999999</v>
      </c>
      <c r="J37" s="142">
        <f t="shared" si="5"/>
        <v>75838.15</v>
      </c>
      <c r="K37" s="23" t="s">
        <v>131</v>
      </c>
      <c r="L37" s="145">
        <v>400</v>
      </c>
    </row>
    <row r="38" spans="1:12" ht="17.25" thickBot="1">
      <c r="A38" s="144" t="s">
        <v>5</v>
      </c>
      <c r="B38" s="102" t="s">
        <v>172</v>
      </c>
      <c r="C38" s="103">
        <v>2.7</v>
      </c>
      <c r="D38" s="82">
        <v>71023</v>
      </c>
      <c r="E38" s="99">
        <v>1100</v>
      </c>
      <c r="F38" s="99">
        <v>0</v>
      </c>
      <c r="G38" s="99">
        <v>1539.15</v>
      </c>
      <c r="H38" s="99">
        <f>(D38-E38-F38+G38)*18%</f>
        <v>12863.186999999998</v>
      </c>
      <c r="I38" s="141">
        <f>D38-E38-F38+G38+H38</f>
        <v>84325.337</v>
      </c>
      <c r="J38" s="142">
        <f>I38-H38</f>
        <v>71462.15</v>
      </c>
      <c r="K38" s="23" t="s">
        <v>132</v>
      </c>
      <c r="L38" s="145">
        <v>500</v>
      </c>
    </row>
    <row r="39" spans="1:12" ht="17.25" thickBot="1">
      <c r="A39" s="144" t="s">
        <v>5</v>
      </c>
      <c r="B39" s="128" t="s">
        <v>11</v>
      </c>
      <c r="C39" s="103">
        <v>8</v>
      </c>
      <c r="D39" s="82">
        <v>71073</v>
      </c>
      <c r="E39" s="99">
        <v>1100</v>
      </c>
      <c r="F39" s="99">
        <v>0</v>
      </c>
      <c r="G39" s="99">
        <v>1539.15</v>
      </c>
      <c r="H39" s="99">
        <f t="shared" si="3"/>
        <v>12872.186999999998</v>
      </c>
      <c r="I39" s="141">
        <f t="shared" si="4"/>
        <v>84384.337</v>
      </c>
      <c r="J39" s="142">
        <f t="shared" si="5"/>
        <v>71512.15</v>
      </c>
      <c r="K39" s="23" t="s">
        <v>133</v>
      </c>
      <c r="L39" s="145">
        <v>600</v>
      </c>
    </row>
    <row r="40" spans="1:12" ht="17.25" thickBot="1">
      <c r="A40" s="144" t="s">
        <v>5</v>
      </c>
      <c r="B40" s="128" t="s">
        <v>108</v>
      </c>
      <c r="C40" s="103">
        <v>8</v>
      </c>
      <c r="D40" s="82">
        <v>73043</v>
      </c>
      <c r="E40" s="99">
        <v>1100</v>
      </c>
      <c r="F40" s="99">
        <v>0</v>
      </c>
      <c r="G40" s="99">
        <v>1539.15</v>
      </c>
      <c r="H40" s="99">
        <f t="shared" si="3"/>
        <v>13226.786999999998</v>
      </c>
      <c r="I40" s="141">
        <f t="shared" si="4"/>
        <v>86708.93699999999</v>
      </c>
      <c r="J40" s="142">
        <f t="shared" si="5"/>
        <v>73482.15</v>
      </c>
      <c r="K40" s="23" t="s">
        <v>134</v>
      </c>
      <c r="L40" s="145">
        <v>700</v>
      </c>
    </row>
    <row r="41" spans="1:12" s="146" customFormat="1" ht="17.25" thickBot="1">
      <c r="A41" s="144" t="s">
        <v>24</v>
      </c>
      <c r="B41" s="128" t="s">
        <v>89</v>
      </c>
      <c r="C41" s="103">
        <v>18</v>
      </c>
      <c r="D41" s="82">
        <v>72739</v>
      </c>
      <c r="E41" s="99">
        <v>1100</v>
      </c>
      <c r="F41" s="99">
        <v>0</v>
      </c>
      <c r="G41" s="99">
        <v>1539.15</v>
      </c>
      <c r="H41" s="99">
        <f t="shared" si="3"/>
        <v>13172.067</v>
      </c>
      <c r="I41" s="141">
        <f t="shared" si="4"/>
        <v>86350.21699999999</v>
      </c>
      <c r="J41" s="142">
        <f t="shared" si="5"/>
        <v>73178.15</v>
      </c>
      <c r="K41" s="23" t="s">
        <v>135</v>
      </c>
      <c r="L41" s="145">
        <v>750</v>
      </c>
    </row>
    <row r="42" spans="1:12" ht="17.25" thickBot="1">
      <c r="A42" s="144" t="s">
        <v>9</v>
      </c>
      <c r="B42" s="105" t="s">
        <v>8</v>
      </c>
      <c r="C42" s="103">
        <v>1.2</v>
      </c>
      <c r="D42" s="82">
        <v>71473</v>
      </c>
      <c r="E42" s="99">
        <v>1100</v>
      </c>
      <c r="F42" s="99">
        <v>0</v>
      </c>
      <c r="G42" s="99">
        <v>1539.15</v>
      </c>
      <c r="H42" s="99">
        <f t="shared" si="3"/>
        <v>12944.186999999998</v>
      </c>
      <c r="I42" s="141">
        <f t="shared" si="4"/>
        <v>84856.337</v>
      </c>
      <c r="J42" s="142">
        <f t="shared" si="5"/>
        <v>71912.15</v>
      </c>
      <c r="K42" s="29" t="s">
        <v>136</v>
      </c>
      <c r="L42" s="147">
        <v>800</v>
      </c>
    </row>
    <row r="43" spans="1:10" ht="13.5" thickBot="1">
      <c r="A43" s="144" t="s">
        <v>71</v>
      </c>
      <c r="B43" s="102" t="s">
        <v>70</v>
      </c>
      <c r="C43" s="103">
        <v>0.35</v>
      </c>
      <c r="D43" s="82">
        <v>73570</v>
      </c>
      <c r="E43" s="99">
        <v>1100</v>
      </c>
      <c r="F43" s="99">
        <v>0</v>
      </c>
      <c r="G43" s="99">
        <v>1539.15</v>
      </c>
      <c r="H43" s="99">
        <f t="shared" si="3"/>
        <v>13321.646999999999</v>
      </c>
      <c r="I43" s="141">
        <f t="shared" si="4"/>
        <v>87330.79699999999</v>
      </c>
      <c r="J43" s="142">
        <f t="shared" si="5"/>
        <v>74009.15</v>
      </c>
    </row>
    <row r="44" spans="1:10" ht="13.5" thickBot="1">
      <c r="A44" s="144" t="s">
        <v>10</v>
      </c>
      <c r="B44" s="105" t="s">
        <v>113</v>
      </c>
      <c r="C44" s="103">
        <v>0.28</v>
      </c>
      <c r="D44" s="82">
        <v>74341</v>
      </c>
      <c r="E44" s="99">
        <v>1100</v>
      </c>
      <c r="F44" s="99">
        <v>0</v>
      </c>
      <c r="G44" s="99">
        <v>1539.15</v>
      </c>
      <c r="H44" s="99">
        <f t="shared" si="3"/>
        <v>13460.426999999998</v>
      </c>
      <c r="I44" s="141">
        <f t="shared" si="4"/>
        <v>88240.57699999999</v>
      </c>
      <c r="J44" s="142">
        <f t="shared" si="5"/>
        <v>74780.15</v>
      </c>
    </row>
    <row r="45" spans="1:10" ht="13.5" thickBot="1">
      <c r="A45" s="144" t="s">
        <v>10</v>
      </c>
      <c r="B45" s="105" t="s">
        <v>112</v>
      </c>
      <c r="C45" s="148">
        <v>0.22</v>
      </c>
      <c r="D45" s="82">
        <v>74341</v>
      </c>
      <c r="E45" s="99">
        <v>1100</v>
      </c>
      <c r="F45" s="99">
        <v>0</v>
      </c>
      <c r="G45" s="99">
        <v>1539.15</v>
      </c>
      <c r="H45" s="99">
        <f t="shared" si="3"/>
        <v>13460.426999999998</v>
      </c>
      <c r="I45" s="141">
        <f t="shared" si="4"/>
        <v>88240.57699999999</v>
      </c>
      <c r="J45" s="142">
        <f t="shared" si="5"/>
        <v>74780.15</v>
      </c>
    </row>
    <row r="46" spans="1:10" ht="13.5" thickBot="1">
      <c r="A46" s="144" t="s">
        <v>33</v>
      </c>
      <c r="B46" s="102" t="s">
        <v>34</v>
      </c>
      <c r="C46" s="103">
        <v>0.43</v>
      </c>
      <c r="D46" s="82">
        <v>77651</v>
      </c>
      <c r="E46" s="99">
        <v>1100</v>
      </c>
      <c r="F46" s="99">
        <v>0</v>
      </c>
      <c r="G46" s="99">
        <v>1539.15</v>
      </c>
      <c r="H46" s="99">
        <f t="shared" si="3"/>
        <v>14056.226999999999</v>
      </c>
      <c r="I46" s="141">
        <f t="shared" si="4"/>
        <v>92146.377</v>
      </c>
      <c r="J46" s="142">
        <f t="shared" si="5"/>
        <v>78090.15</v>
      </c>
    </row>
    <row r="47" spans="1:10" s="149" customFormat="1" ht="13.5" thickBot="1">
      <c r="A47" s="144" t="s">
        <v>33</v>
      </c>
      <c r="B47" s="102" t="s">
        <v>93</v>
      </c>
      <c r="C47" s="103">
        <v>0.22</v>
      </c>
      <c r="D47" s="82">
        <v>79001</v>
      </c>
      <c r="E47" s="99">
        <v>1100</v>
      </c>
      <c r="F47" s="99">
        <v>0</v>
      </c>
      <c r="G47" s="99">
        <v>1539.15</v>
      </c>
      <c r="H47" s="99">
        <f t="shared" si="3"/>
        <v>14299.226999999999</v>
      </c>
      <c r="I47" s="141">
        <f t="shared" si="4"/>
        <v>93739.377</v>
      </c>
      <c r="J47" s="142">
        <f t="shared" si="5"/>
        <v>79440.15</v>
      </c>
    </row>
    <row r="48" spans="1:11" ht="14.25" thickBot="1">
      <c r="A48" s="144" t="s">
        <v>33</v>
      </c>
      <c r="B48" s="102" t="s">
        <v>91</v>
      </c>
      <c r="C48" s="103"/>
      <c r="D48" s="82">
        <v>73521</v>
      </c>
      <c r="E48" s="99">
        <v>1100</v>
      </c>
      <c r="F48" s="99">
        <v>0</v>
      </c>
      <c r="G48" s="99">
        <v>1539.15</v>
      </c>
      <c r="H48" s="99">
        <f t="shared" si="3"/>
        <v>13312.827</v>
      </c>
      <c r="I48" s="141">
        <f t="shared" si="4"/>
        <v>87272.977</v>
      </c>
      <c r="J48" s="142">
        <f t="shared" si="5"/>
        <v>73960.15</v>
      </c>
      <c r="K48" s="20" t="s">
        <v>75</v>
      </c>
    </row>
    <row r="49" spans="1:12" s="149" customFormat="1" ht="13.5" thickBot="1">
      <c r="A49" s="144" t="s">
        <v>33</v>
      </c>
      <c r="B49" s="102" t="s">
        <v>111</v>
      </c>
      <c r="C49" s="103"/>
      <c r="D49" s="82">
        <v>78191</v>
      </c>
      <c r="E49" s="99">
        <v>1100</v>
      </c>
      <c r="F49" s="99">
        <v>0</v>
      </c>
      <c r="G49" s="99">
        <v>1539.15</v>
      </c>
      <c r="H49" s="99">
        <f t="shared" si="3"/>
        <v>14153.426999999998</v>
      </c>
      <c r="I49" s="141">
        <f t="shared" si="4"/>
        <v>92783.57699999999</v>
      </c>
      <c r="J49" s="142">
        <f t="shared" si="5"/>
        <v>78630.15</v>
      </c>
      <c r="K49" s="131"/>
      <c r="L49" s="131"/>
    </row>
    <row r="50" spans="1:12" ht="13.5" thickBot="1">
      <c r="A50" s="144" t="s">
        <v>2</v>
      </c>
      <c r="B50" s="128" t="s">
        <v>3</v>
      </c>
      <c r="C50" s="103" t="s">
        <v>27</v>
      </c>
      <c r="D50" s="82">
        <v>67776</v>
      </c>
      <c r="E50" s="127">
        <v>0</v>
      </c>
      <c r="F50" s="99">
        <v>0</v>
      </c>
      <c r="G50" s="99">
        <v>1539.15</v>
      </c>
      <c r="H50" s="99">
        <f t="shared" si="3"/>
        <v>12476.726999999999</v>
      </c>
      <c r="I50" s="141">
        <f t="shared" si="4"/>
        <v>81791.877</v>
      </c>
      <c r="J50" s="142">
        <f t="shared" si="5"/>
        <v>69315.15</v>
      </c>
      <c r="K50" s="149"/>
      <c r="L50" s="149"/>
    </row>
    <row r="51" spans="1:10" ht="13.5" thickBot="1">
      <c r="A51" s="144" t="s">
        <v>2</v>
      </c>
      <c r="B51" s="128" t="s">
        <v>4</v>
      </c>
      <c r="C51" s="103" t="s">
        <v>27</v>
      </c>
      <c r="D51" s="82">
        <v>63482</v>
      </c>
      <c r="E51" s="127">
        <v>0</v>
      </c>
      <c r="F51" s="99">
        <v>0</v>
      </c>
      <c r="G51" s="99">
        <v>1539.15</v>
      </c>
      <c r="H51" s="99">
        <f t="shared" si="3"/>
        <v>11703.807</v>
      </c>
      <c r="I51" s="141">
        <f t="shared" si="4"/>
        <v>76724.957</v>
      </c>
      <c r="J51" s="142">
        <f t="shared" si="5"/>
        <v>65021.149999999994</v>
      </c>
    </row>
    <row r="52" spans="1:12" s="149" customFormat="1" ht="13.5" thickBot="1">
      <c r="A52" s="144" t="s">
        <v>2</v>
      </c>
      <c r="B52" s="102" t="s">
        <v>13</v>
      </c>
      <c r="C52" s="103" t="s">
        <v>27</v>
      </c>
      <c r="D52" s="82">
        <v>67013</v>
      </c>
      <c r="E52" s="127">
        <v>0</v>
      </c>
      <c r="F52" s="99">
        <v>0</v>
      </c>
      <c r="G52" s="99">
        <v>1539.15</v>
      </c>
      <c r="H52" s="99">
        <f t="shared" si="3"/>
        <v>12339.386999999999</v>
      </c>
      <c r="I52" s="141">
        <f t="shared" si="4"/>
        <v>80891.537</v>
      </c>
      <c r="J52" s="142">
        <f t="shared" si="5"/>
        <v>68552.15</v>
      </c>
      <c r="K52" s="131"/>
      <c r="L52" s="131"/>
    </row>
    <row r="53" spans="1:10" ht="13.5" thickBot="1">
      <c r="A53" s="63" t="s">
        <v>2</v>
      </c>
      <c r="B53" s="19" t="s">
        <v>28</v>
      </c>
      <c r="C53" s="108" t="s">
        <v>27</v>
      </c>
      <c r="D53" s="83">
        <v>69211</v>
      </c>
      <c r="E53" s="130">
        <v>0</v>
      </c>
      <c r="F53" s="99">
        <v>0</v>
      </c>
      <c r="G53" s="99">
        <v>1539.15</v>
      </c>
      <c r="H53" s="99">
        <f t="shared" si="3"/>
        <v>12735.026999999998</v>
      </c>
      <c r="I53" s="141">
        <f t="shared" si="4"/>
        <v>83485.177</v>
      </c>
      <c r="J53" s="142">
        <f t="shared" si="5"/>
        <v>70750.15</v>
      </c>
    </row>
    <row r="54" spans="2:10" ht="13.5" thickBot="1">
      <c r="B54" s="132"/>
      <c r="D54" s="133"/>
      <c r="E54" s="133"/>
      <c r="F54" s="133"/>
      <c r="G54" s="133"/>
      <c r="H54" s="133"/>
      <c r="I54" s="133"/>
      <c r="J54" s="133"/>
    </row>
    <row r="55" spans="1:10" ht="16.5" thickBot="1">
      <c r="A55" s="294" t="s">
        <v>76</v>
      </c>
      <c r="B55" s="295"/>
      <c r="C55" s="295"/>
      <c r="D55" s="295"/>
      <c r="E55" s="295"/>
      <c r="F55" s="295"/>
      <c r="G55" s="295"/>
      <c r="H55" s="295"/>
      <c r="I55" s="295"/>
      <c r="J55" s="295"/>
    </row>
    <row r="56" spans="1:10" ht="13.5" thickBot="1">
      <c r="A56" s="257" t="s">
        <v>14</v>
      </c>
      <c r="B56" s="258"/>
      <c r="C56" s="150" t="s">
        <v>7</v>
      </c>
      <c r="D56" s="115" t="s">
        <v>0</v>
      </c>
      <c r="E56" s="115" t="s">
        <v>15</v>
      </c>
      <c r="F56" s="115"/>
      <c r="G56" s="150" t="s">
        <v>16</v>
      </c>
      <c r="H56" s="115" t="s">
        <v>167</v>
      </c>
      <c r="I56" s="115" t="s">
        <v>1</v>
      </c>
      <c r="J56" s="53" t="s">
        <v>69</v>
      </c>
    </row>
    <row r="57" spans="1:15" ht="13.5" thickBot="1">
      <c r="A57" s="151" t="s">
        <v>30</v>
      </c>
      <c r="B57" s="119" t="s">
        <v>80</v>
      </c>
      <c r="C57" s="98">
        <v>0.92</v>
      </c>
      <c r="D57" s="221">
        <v>72351</v>
      </c>
      <c r="E57" s="99">
        <v>1100</v>
      </c>
      <c r="F57" s="99">
        <v>0</v>
      </c>
      <c r="G57" s="99">
        <v>1539.15</v>
      </c>
      <c r="H57" s="99">
        <f aca="true" t="shared" si="6" ref="H57:H66">(D57-E57-F57+G57)*18%</f>
        <v>13102.226999999999</v>
      </c>
      <c r="I57" s="141">
        <f aca="true" t="shared" si="7" ref="I57:I66">D57-E57-F57+G57+H57</f>
        <v>85892.377</v>
      </c>
      <c r="J57" s="142">
        <f aca="true" t="shared" si="8" ref="J57:J66">I57-H57</f>
        <v>72790.15</v>
      </c>
      <c r="L57" s="152"/>
      <c r="O57" s="84"/>
    </row>
    <row r="58" spans="1:15" ht="13.5" thickBot="1">
      <c r="A58" s="153" t="s">
        <v>173</v>
      </c>
      <c r="B58" s="121" t="s">
        <v>170</v>
      </c>
      <c r="C58" s="103">
        <v>1.1</v>
      </c>
      <c r="D58" s="222">
        <v>71951</v>
      </c>
      <c r="E58" s="99">
        <v>1100</v>
      </c>
      <c r="F58" s="99">
        <v>0</v>
      </c>
      <c r="G58" s="99">
        <v>1539.15</v>
      </c>
      <c r="H58" s="99">
        <f t="shared" si="6"/>
        <v>13030.226999999999</v>
      </c>
      <c r="I58" s="141">
        <f t="shared" si="7"/>
        <v>85420.377</v>
      </c>
      <c r="J58" s="142">
        <f>I58-H58</f>
        <v>72390.15</v>
      </c>
      <c r="L58" s="152"/>
      <c r="O58" s="84"/>
    </row>
    <row r="59" spans="1:15" ht="13.5" thickBot="1">
      <c r="A59" s="153" t="s">
        <v>30</v>
      </c>
      <c r="B59" s="121" t="s">
        <v>120</v>
      </c>
      <c r="C59" s="103">
        <v>2</v>
      </c>
      <c r="D59" s="222">
        <v>72351</v>
      </c>
      <c r="E59" s="99">
        <v>1100</v>
      </c>
      <c r="F59" s="99">
        <v>0</v>
      </c>
      <c r="G59" s="99">
        <v>1539.15</v>
      </c>
      <c r="H59" s="99">
        <f t="shared" si="6"/>
        <v>13102.226999999999</v>
      </c>
      <c r="I59" s="141">
        <f t="shared" si="7"/>
        <v>85892.377</v>
      </c>
      <c r="J59" s="142">
        <f t="shared" si="8"/>
        <v>72790.15</v>
      </c>
      <c r="L59" s="152"/>
      <c r="O59" s="84"/>
    </row>
    <row r="60" spans="1:15" ht="13.5" thickBot="1">
      <c r="A60" s="153" t="s">
        <v>30</v>
      </c>
      <c r="B60" s="121" t="s">
        <v>169</v>
      </c>
      <c r="C60" s="103">
        <v>3</v>
      </c>
      <c r="D60" s="222">
        <v>72301</v>
      </c>
      <c r="E60" s="99">
        <v>1100</v>
      </c>
      <c r="F60" s="99">
        <v>0</v>
      </c>
      <c r="G60" s="99">
        <v>1539.15</v>
      </c>
      <c r="H60" s="99">
        <f t="shared" si="6"/>
        <v>13093.226999999999</v>
      </c>
      <c r="I60" s="141">
        <f t="shared" si="7"/>
        <v>85833.377</v>
      </c>
      <c r="J60" s="142">
        <f t="shared" si="8"/>
        <v>72740.15</v>
      </c>
      <c r="L60" s="152"/>
      <c r="O60" s="84"/>
    </row>
    <row r="61" spans="1:15" ht="13.5" thickBot="1">
      <c r="A61" s="153" t="s">
        <v>74</v>
      </c>
      <c r="B61" s="121" t="s">
        <v>12</v>
      </c>
      <c r="C61" s="103">
        <v>4.2</v>
      </c>
      <c r="D61" s="222">
        <v>81169</v>
      </c>
      <c r="E61" s="99">
        <v>1100</v>
      </c>
      <c r="F61" s="99">
        <v>0</v>
      </c>
      <c r="G61" s="99">
        <v>1539.15</v>
      </c>
      <c r="H61" s="99">
        <f t="shared" si="6"/>
        <v>14689.466999999999</v>
      </c>
      <c r="I61" s="141">
        <f t="shared" si="7"/>
        <v>96297.617</v>
      </c>
      <c r="J61" s="142">
        <f t="shared" si="8"/>
        <v>81608.15</v>
      </c>
      <c r="L61" s="152"/>
      <c r="O61" s="84"/>
    </row>
    <row r="62" spans="1:15" ht="13.5" thickBot="1">
      <c r="A62" s="153" t="s">
        <v>36</v>
      </c>
      <c r="B62" s="121" t="s">
        <v>35</v>
      </c>
      <c r="C62" s="103">
        <v>6.5</v>
      </c>
      <c r="D62" s="222">
        <v>80013</v>
      </c>
      <c r="E62" s="99">
        <v>1100</v>
      </c>
      <c r="F62" s="99">
        <v>0</v>
      </c>
      <c r="G62" s="99">
        <v>1539.15</v>
      </c>
      <c r="H62" s="99">
        <f t="shared" si="6"/>
        <v>14481.386999999999</v>
      </c>
      <c r="I62" s="141">
        <f t="shared" si="7"/>
        <v>94933.537</v>
      </c>
      <c r="J62" s="142">
        <f t="shared" si="8"/>
        <v>80452.15</v>
      </c>
      <c r="L62" s="152"/>
      <c r="O62" s="84"/>
    </row>
    <row r="63" spans="1:15" ht="13.5" thickBot="1">
      <c r="A63" s="153" t="s">
        <v>73</v>
      </c>
      <c r="B63" s="121" t="s">
        <v>72</v>
      </c>
      <c r="C63" s="103">
        <v>50</v>
      </c>
      <c r="D63" s="222">
        <v>81333</v>
      </c>
      <c r="E63" s="99">
        <v>1100</v>
      </c>
      <c r="F63" s="99">
        <v>0</v>
      </c>
      <c r="G63" s="99">
        <v>1539.15</v>
      </c>
      <c r="H63" s="99">
        <f t="shared" si="6"/>
        <v>14718.987</v>
      </c>
      <c r="I63" s="141">
        <f t="shared" si="7"/>
        <v>96491.13699999999</v>
      </c>
      <c r="J63" s="142">
        <f t="shared" si="8"/>
        <v>81772.15</v>
      </c>
      <c r="L63" s="152"/>
      <c r="O63" s="84"/>
    </row>
    <row r="64" spans="1:15" ht="13.5" thickBot="1">
      <c r="A64" s="153" t="s">
        <v>2</v>
      </c>
      <c r="B64" s="121" t="s">
        <v>29</v>
      </c>
      <c r="C64" s="103" t="s">
        <v>27</v>
      </c>
      <c r="D64" s="222">
        <v>73612</v>
      </c>
      <c r="E64" s="127">
        <v>0</v>
      </c>
      <c r="F64" s="125">
        <v>0</v>
      </c>
      <c r="G64" s="99">
        <v>1539.15</v>
      </c>
      <c r="H64" s="99">
        <f t="shared" si="6"/>
        <v>13527.206999999999</v>
      </c>
      <c r="I64" s="141">
        <f t="shared" si="7"/>
        <v>88678.35699999999</v>
      </c>
      <c r="J64" s="142">
        <f t="shared" si="8"/>
        <v>75151.15</v>
      </c>
      <c r="L64" s="152"/>
      <c r="O64" s="84"/>
    </row>
    <row r="65" spans="1:15" ht="13.5" thickBot="1">
      <c r="A65" s="153" t="s">
        <v>2</v>
      </c>
      <c r="B65" s="121" t="s">
        <v>31</v>
      </c>
      <c r="C65" s="103" t="s">
        <v>27</v>
      </c>
      <c r="D65" s="222">
        <v>72456</v>
      </c>
      <c r="E65" s="127">
        <v>0</v>
      </c>
      <c r="F65" s="125">
        <v>0</v>
      </c>
      <c r="G65" s="99">
        <v>1539.15</v>
      </c>
      <c r="H65" s="99">
        <f t="shared" si="6"/>
        <v>13319.126999999999</v>
      </c>
      <c r="I65" s="141">
        <f t="shared" si="7"/>
        <v>87314.27699999999</v>
      </c>
      <c r="J65" s="142">
        <f t="shared" si="8"/>
        <v>73995.15</v>
      </c>
      <c r="L65" s="152"/>
      <c r="O65" s="84"/>
    </row>
    <row r="66" spans="1:15" ht="13.5" thickBot="1">
      <c r="A66" s="154" t="s">
        <v>2</v>
      </c>
      <c r="B66" s="155" t="s">
        <v>32</v>
      </c>
      <c r="C66" s="108" t="s">
        <v>27</v>
      </c>
      <c r="D66" s="223">
        <v>65471</v>
      </c>
      <c r="E66" s="130">
        <v>0</v>
      </c>
      <c r="F66" s="156">
        <v>0</v>
      </c>
      <c r="G66" s="99">
        <v>1539.15</v>
      </c>
      <c r="H66" s="99">
        <f t="shared" si="6"/>
        <v>12061.827</v>
      </c>
      <c r="I66" s="141">
        <f t="shared" si="7"/>
        <v>79071.977</v>
      </c>
      <c r="J66" s="142">
        <f t="shared" si="8"/>
        <v>67010.15</v>
      </c>
      <c r="L66" s="152"/>
      <c r="O66" s="84"/>
    </row>
    <row r="67" ht="13.5" thickBot="1">
      <c r="D67" s="86"/>
    </row>
    <row r="68" ht="13.5">
      <c r="A68" s="20"/>
    </row>
  </sheetData>
  <sheetProtection formatCells="0" formatColumns="0" formatRows="0" insertColumns="0" deleteColumns="0" deleteRows="0"/>
  <mergeCells count="14">
    <mergeCell ref="B5:J5"/>
    <mergeCell ref="A6:J6"/>
    <mergeCell ref="A1:K1"/>
    <mergeCell ref="B3:J3"/>
    <mergeCell ref="B4:J4"/>
    <mergeCell ref="K8:L9"/>
    <mergeCell ref="K34:L35"/>
    <mergeCell ref="A35:B35"/>
    <mergeCell ref="A55:J55"/>
    <mergeCell ref="A56:B56"/>
    <mergeCell ref="A8:J8"/>
    <mergeCell ref="A9:J9"/>
    <mergeCell ref="A10:B10"/>
    <mergeCell ref="A34:J34"/>
  </mergeCells>
  <printOptions/>
  <pageMargins left="0.511811023622047" right="0.511811023622047" top="0.734251969" bottom="0.261811024" header="0.511811023622047" footer="0.511811023622047"/>
  <pageSetup horizontalDpi="300" verticalDpi="300" orientation="landscape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A61" sqref="A61"/>
    </sheetView>
  </sheetViews>
  <sheetFormatPr defaultColWidth="9.140625" defaultRowHeight="12.75"/>
  <cols>
    <col min="1" max="1" width="11.140625" style="131" bestFit="1" customWidth="1"/>
    <col min="2" max="2" width="17.8515625" style="131" bestFit="1" customWidth="1"/>
    <col min="3" max="3" width="6.28125" style="131" bestFit="1" customWidth="1"/>
    <col min="4" max="4" width="9.7109375" style="131" bestFit="1" customWidth="1"/>
    <col min="5" max="5" width="10.7109375" style="131" bestFit="1" customWidth="1"/>
    <col min="6" max="6" width="10.7109375" style="131" customWidth="1"/>
    <col min="7" max="7" width="9.57421875" style="131" bestFit="1" customWidth="1"/>
    <col min="8" max="8" width="10.140625" style="131" bestFit="1" customWidth="1"/>
    <col min="9" max="9" width="9.57421875" style="131" bestFit="1" customWidth="1"/>
    <col min="10" max="10" width="22.28125" style="131" customWidth="1"/>
    <col min="11" max="11" width="21.140625" style="131" customWidth="1"/>
    <col min="12" max="12" width="15.421875" style="131" customWidth="1"/>
    <col min="13" max="13" width="4.421875" style="131" bestFit="1" customWidth="1"/>
    <col min="14" max="16384" width="9.140625" style="131" customWidth="1"/>
  </cols>
  <sheetData>
    <row r="1" spans="1:13" ht="23.25">
      <c r="A1" s="255" t="s">
        <v>87</v>
      </c>
      <c r="B1" s="256"/>
      <c r="C1" s="256"/>
      <c r="D1" s="256"/>
      <c r="E1" s="256"/>
      <c r="F1" s="256"/>
      <c r="G1" s="256"/>
      <c r="H1" s="256"/>
      <c r="I1" s="256"/>
      <c r="J1" s="256"/>
      <c r="K1" s="157"/>
      <c r="L1" s="157"/>
      <c r="M1" s="157"/>
    </row>
    <row r="2" spans="1:13" ht="16.5">
      <c r="A2" s="158" t="s">
        <v>82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60"/>
      <c r="M2" s="160"/>
    </row>
    <row r="3" spans="1:13" ht="15">
      <c r="A3" s="161"/>
      <c r="B3" s="252" t="s">
        <v>83</v>
      </c>
      <c r="C3" s="252"/>
      <c r="D3" s="252"/>
      <c r="E3" s="252"/>
      <c r="F3" s="252"/>
      <c r="G3" s="252"/>
      <c r="H3" s="252"/>
      <c r="I3" s="252"/>
      <c r="J3" s="252"/>
      <c r="K3" s="160"/>
      <c r="L3" s="160"/>
      <c r="M3" s="160"/>
    </row>
    <row r="4" spans="1:13" ht="15">
      <c r="A4" s="161"/>
      <c r="B4" s="252" t="s">
        <v>84</v>
      </c>
      <c r="C4" s="252"/>
      <c r="D4" s="252"/>
      <c r="E4" s="252"/>
      <c r="F4" s="252"/>
      <c r="G4" s="252"/>
      <c r="H4" s="252"/>
      <c r="I4" s="252"/>
      <c r="J4" s="252"/>
      <c r="K4" s="160"/>
      <c r="L4" s="160"/>
      <c r="M4" s="160"/>
    </row>
    <row r="5" spans="1:13" ht="15">
      <c r="A5" s="161"/>
      <c r="B5" s="252" t="s">
        <v>85</v>
      </c>
      <c r="C5" s="252"/>
      <c r="D5" s="252"/>
      <c r="E5" s="252"/>
      <c r="F5" s="252"/>
      <c r="G5" s="252"/>
      <c r="H5" s="252"/>
      <c r="I5" s="252"/>
      <c r="J5" s="252"/>
      <c r="K5" s="160"/>
      <c r="L5" s="160"/>
      <c r="M5" s="160"/>
    </row>
    <row r="6" spans="1:13" ht="18.75" thickBot="1">
      <c r="A6" s="253" t="s">
        <v>86</v>
      </c>
      <c r="B6" s="254"/>
      <c r="C6" s="254"/>
      <c r="D6" s="254"/>
      <c r="E6" s="254"/>
      <c r="F6" s="254"/>
      <c r="G6" s="254"/>
      <c r="H6" s="254"/>
      <c r="I6" s="254"/>
      <c r="J6" s="254"/>
      <c r="K6" s="162"/>
      <c r="L6" s="162"/>
      <c r="M6" s="162"/>
    </row>
    <row r="7" spans="11:13" ht="12.75">
      <c r="K7" s="163"/>
      <c r="L7" s="157"/>
      <c r="M7" s="164"/>
    </row>
    <row r="8" spans="11:13" ht="13.5" thickBot="1">
      <c r="K8" s="172"/>
      <c r="L8" s="160"/>
      <c r="M8" s="173"/>
    </row>
    <row r="9" spans="1:13" ht="16.5" customHeight="1" thickBot="1">
      <c r="A9" s="246" t="s">
        <v>184</v>
      </c>
      <c r="B9" s="247"/>
      <c r="C9" s="247"/>
      <c r="D9" s="247"/>
      <c r="E9" s="247"/>
      <c r="F9" s="247"/>
      <c r="G9" s="247"/>
      <c r="H9" s="247"/>
      <c r="I9" s="247"/>
      <c r="J9" s="247"/>
      <c r="K9" s="240" t="s">
        <v>121</v>
      </c>
      <c r="L9" s="241"/>
      <c r="M9" s="242"/>
    </row>
    <row r="10" spans="1:13" ht="16.5" customHeight="1" thickBot="1">
      <c r="A10" s="296" t="s">
        <v>26</v>
      </c>
      <c r="B10" s="297"/>
      <c r="C10" s="297"/>
      <c r="D10" s="297"/>
      <c r="E10" s="297"/>
      <c r="F10" s="297"/>
      <c r="G10" s="297"/>
      <c r="H10" s="297"/>
      <c r="I10" s="297"/>
      <c r="J10" s="298"/>
      <c r="K10" s="243"/>
      <c r="L10" s="244"/>
      <c r="M10" s="245"/>
    </row>
    <row r="11" spans="1:13" ht="17.25" thickBot="1">
      <c r="A11" s="257" t="s">
        <v>14</v>
      </c>
      <c r="B11" s="258"/>
      <c r="C11" s="115" t="s">
        <v>7</v>
      </c>
      <c r="D11" s="115" t="s">
        <v>0</v>
      </c>
      <c r="E11" s="115" t="s">
        <v>15</v>
      </c>
      <c r="F11" s="115"/>
      <c r="G11" s="115" t="s">
        <v>16</v>
      </c>
      <c r="H11" s="115" t="s">
        <v>167</v>
      </c>
      <c r="I11" s="115" t="s">
        <v>1</v>
      </c>
      <c r="J11" s="69" t="s">
        <v>69</v>
      </c>
      <c r="K11" s="21" t="s">
        <v>122</v>
      </c>
      <c r="L11" s="22"/>
      <c r="M11" s="143">
        <v>300</v>
      </c>
    </row>
    <row r="12" spans="1:15" ht="17.25" thickBot="1">
      <c r="A12" s="151" t="s">
        <v>155</v>
      </c>
      <c r="B12" s="174" t="s">
        <v>102</v>
      </c>
      <c r="C12" s="98">
        <v>11</v>
      </c>
      <c r="D12" s="230">
        <v>84376</v>
      </c>
      <c r="E12" s="99">
        <v>1100</v>
      </c>
      <c r="F12" s="175"/>
      <c r="G12" s="141">
        <v>2253.15</v>
      </c>
      <c r="H12" s="175">
        <f>(D12-E12+G12)*18%</f>
        <v>15395.246999999998</v>
      </c>
      <c r="I12" s="141">
        <f>D12-E12+G12+H12</f>
        <v>100924.397</v>
      </c>
      <c r="J12" s="142">
        <f>I12-H12</f>
        <v>85529.15</v>
      </c>
      <c r="K12" s="23" t="s">
        <v>123</v>
      </c>
      <c r="L12" s="23"/>
      <c r="M12" s="145">
        <v>400</v>
      </c>
      <c r="O12" s="133"/>
    </row>
    <row r="13" spans="1:15" ht="17.25" thickBot="1">
      <c r="A13" s="153" t="s">
        <v>155</v>
      </c>
      <c r="B13" s="176" t="s">
        <v>98</v>
      </c>
      <c r="C13" s="103" t="s">
        <v>101</v>
      </c>
      <c r="D13" s="230">
        <v>83576</v>
      </c>
      <c r="E13" s="99">
        <v>1100</v>
      </c>
      <c r="F13" s="175"/>
      <c r="G13" s="141">
        <v>2253.15</v>
      </c>
      <c r="H13" s="175">
        <f aca="true" t="shared" si="0" ref="H13:H33">(D13-E13+G13)*18%</f>
        <v>15251.246999999998</v>
      </c>
      <c r="I13" s="141">
        <f aca="true" t="shared" si="1" ref="I13:I33">D13-E13+G13+H13</f>
        <v>99980.397</v>
      </c>
      <c r="J13" s="142">
        <f aca="true" t="shared" si="2" ref="J13:J33">I13-H13</f>
        <v>84729.15</v>
      </c>
      <c r="K13" s="23" t="s">
        <v>124</v>
      </c>
      <c r="L13" s="23"/>
      <c r="M13" s="145">
        <v>500</v>
      </c>
      <c r="O13" s="133"/>
    </row>
    <row r="14" spans="1:15" ht="17.25" thickBot="1">
      <c r="A14" s="153" t="s">
        <v>155</v>
      </c>
      <c r="B14" s="176" t="s">
        <v>20</v>
      </c>
      <c r="C14" s="103">
        <v>6</v>
      </c>
      <c r="D14" s="230">
        <v>84226</v>
      </c>
      <c r="E14" s="99">
        <v>1100</v>
      </c>
      <c r="F14" s="175"/>
      <c r="G14" s="141">
        <v>2253.15</v>
      </c>
      <c r="H14" s="175">
        <f t="shared" si="0"/>
        <v>15368.246999999998</v>
      </c>
      <c r="I14" s="141">
        <f t="shared" si="1"/>
        <v>100747.397</v>
      </c>
      <c r="J14" s="142">
        <f t="shared" si="2"/>
        <v>85379.15</v>
      </c>
      <c r="K14" s="23" t="s">
        <v>125</v>
      </c>
      <c r="L14" s="23"/>
      <c r="M14" s="145">
        <v>600</v>
      </c>
      <c r="O14" s="133"/>
    </row>
    <row r="15" spans="1:15" ht="17.25" thickBot="1">
      <c r="A15" s="153" t="s">
        <v>155</v>
      </c>
      <c r="B15" s="176" t="s">
        <v>21</v>
      </c>
      <c r="C15" s="103">
        <v>3</v>
      </c>
      <c r="D15" s="230">
        <v>84426</v>
      </c>
      <c r="E15" s="99">
        <v>1100</v>
      </c>
      <c r="F15" s="175"/>
      <c r="G15" s="141">
        <v>2253.15</v>
      </c>
      <c r="H15" s="175">
        <f t="shared" si="0"/>
        <v>15404.246999999998</v>
      </c>
      <c r="I15" s="141">
        <f t="shared" si="1"/>
        <v>100983.397</v>
      </c>
      <c r="J15" s="142">
        <f t="shared" si="2"/>
        <v>85579.15</v>
      </c>
      <c r="K15" s="23" t="s">
        <v>126</v>
      </c>
      <c r="L15" s="23"/>
      <c r="M15" s="145">
        <v>700</v>
      </c>
      <c r="O15" s="133"/>
    </row>
    <row r="16" spans="1:15" ht="17.25" thickBot="1">
      <c r="A16" s="144" t="s">
        <v>155</v>
      </c>
      <c r="B16" s="102" t="s">
        <v>164</v>
      </c>
      <c r="C16" s="103">
        <v>3.4</v>
      </c>
      <c r="D16" s="82">
        <v>87006</v>
      </c>
      <c r="E16" s="99">
        <v>1100</v>
      </c>
      <c r="F16" s="99"/>
      <c r="G16" s="141">
        <v>2253.15</v>
      </c>
      <c r="H16" s="99">
        <f t="shared" si="0"/>
        <v>15868.646999999999</v>
      </c>
      <c r="I16" s="141">
        <f t="shared" si="1"/>
        <v>104027.79699999999</v>
      </c>
      <c r="J16" s="142">
        <f t="shared" si="2"/>
        <v>88159.15</v>
      </c>
      <c r="K16" s="23" t="s">
        <v>127</v>
      </c>
      <c r="L16" s="23"/>
      <c r="M16" s="145">
        <v>800</v>
      </c>
      <c r="O16" s="133"/>
    </row>
    <row r="17" spans="1:15" ht="17.25" thickBot="1">
      <c r="A17" s="144" t="s">
        <v>6</v>
      </c>
      <c r="B17" s="102" t="s">
        <v>17</v>
      </c>
      <c r="C17" s="103">
        <v>3</v>
      </c>
      <c r="D17" s="82">
        <v>85226</v>
      </c>
      <c r="E17" s="99">
        <v>1100</v>
      </c>
      <c r="F17" s="99"/>
      <c r="G17" s="141">
        <v>2253.15</v>
      </c>
      <c r="H17" s="99">
        <f t="shared" si="0"/>
        <v>15548.246999999998</v>
      </c>
      <c r="I17" s="141">
        <f t="shared" si="1"/>
        <v>101927.397</v>
      </c>
      <c r="J17" s="142">
        <f t="shared" si="2"/>
        <v>86379.15</v>
      </c>
      <c r="K17" s="29" t="s">
        <v>128</v>
      </c>
      <c r="L17" s="29"/>
      <c r="M17" s="147">
        <v>900</v>
      </c>
      <c r="O17" s="133"/>
    </row>
    <row r="18" spans="1:15" ht="13.5" thickBot="1">
      <c r="A18" s="144" t="s">
        <v>18</v>
      </c>
      <c r="B18" s="102" t="s">
        <v>19</v>
      </c>
      <c r="C18" s="103">
        <v>11</v>
      </c>
      <c r="D18" s="82">
        <v>86176</v>
      </c>
      <c r="E18" s="99">
        <v>1100</v>
      </c>
      <c r="F18" s="99"/>
      <c r="G18" s="141">
        <v>2253.15</v>
      </c>
      <c r="H18" s="99">
        <f t="shared" si="0"/>
        <v>15719.246999999998</v>
      </c>
      <c r="I18" s="141">
        <f t="shared" si="1"/>
        <v>103048.397</v>
      </c>
      <c r="J18" s="142">
        <f t="shared" si="2"/>
        <v>87329.15</v>
      </c>
      <c r="O18" s="133"/>
    </row>
    <row r="19" spans="1:15" ht="17.25" thickBot="1">
      <c r="A19" s="144" t="s">
        <v>156</v>
      </c>
      <c r="B19" s="102" t="s">
        <v>79</v>
      </c>
      <c r="C19" s="103">
        <v>12</v>
      </c>
      <c r="D19" s="82">
        <v>91856</v>
      </c>
      <c r="E19" s="99">
        <v>1100</v>
      </c>
      <c r="F19" s="99"/>
      <c r="G19" s="141">
        <v>2253.15</v>
      </c>
      <c r="H19" s="99">
        <f t="shared" si="0"/>
        <v>16741.646999999997</v>
      </c>
      <c r="I19" s="141">
        <f t="shared" si="1"/>
        <v>109750.79699999999</v>
      </c>
      <c r="J19" s="142">
        <f t="shared" si="2"/>
        <v>93009.15</v>
      </c>
      <c r="K19" s="25"/>
      <c r="L19" s="25"/>
      <c r="M19" s="165"/>
      <c r="O19" s="133"/>
    </row>
    <row r="20" spans="1:15" ht="17.25" thickBot="1">
      <c r="A20" s="144" t="s">
        <v>95</v>
      </c>
      <c r="B20" s="102" t="s">
        <v>94</v>
      </c>
      <c r="C20" s="103">
        <v>1.9</v>
      </c>
      <c r="D20" s="82">
        <v>92656</v>
      </c>
      <c r="E20" s="99">
        <v>1100</v>
      </c>
      <c r="F20" s="99"/>
      <c r="G20" s="141">
        <v>2253.15</v>
      </c>
      <c r="H20" s="99">
        <f t="shared" si="0"/>
        <v>16885.646999999997</v>
      </c>
      <c r="I20" s="141">
        <f t="shared" si="1"/>
        <v>110694.79699999999</v>
      </c>
      <c r="J20" s="142">
        <f t="shared" si="2"/>
        <v>93809.15</v>
      </c>
      <c r="K20" s="25"/>
      <c r="L20" s="25"/>
      <c r="M20" s="165"/>
      <c r="O20" s="133"/>
    </row>
    <row r="21" spans="1:15" ht="17.25" thickBot="1">
      <c r="A21" s="144" t="s">
        <v>156</v>
      </c>
      <c r="B21" s="102" t="s">
        <v>96</v>
      </c>
      <c r="C21" s="103"/>
      <c r="D21" s="82">
        <v>91056</v>
      </c>
      <c r="E21" s="99">
        <v>1100</v>
      </c>
      <c r="F21" s="99"/>
      <c r="G21" s="141">
        <v>2253.15</v>
      </c>
      <c r="H21" s="99">
        <f t="shared" si="0"/>
        <v>16597.646999999997</v>
      </c>
      <c r="I21" s="141">
        <f t="shared" si="1"/>
        <v>108806.79699999999</v>
      </c>
      <c r="J21" s="142">
        <f t="shared" si="2"/>
        <v>92209.15</v>
      </c>
      <c r="K21" s="177"/>
      <c r="L21" s="25"/>
      <c r="M21" s="165"/>
      <c r="O21" s="133"/>
    </row>
    <row r="22" spans="1:15" ht="17.25" thickBot="1">
      <c r="A22" s="144" t="s">
        <v>104</v>
      </c>
      <c r="B22" s="102" t="s">
        <v>105</v>
      </c>
      <c r="C22" s="103">
        <v>12</v>
      </c>
      <c r="D22" s="82">
        <v>85906</v>
      </c>
      <c r="E22" s="99">
        <v>1100</v>
      </c>
      <c r="F22" s="99"/>
      <c r="G22" s="141">
        <v>2253.15</v>
      </c>
      <c r="H22" s="99">
        <f t="shared" si="0"/>
        <v>15670.646999999999</v>
      </c>
      <c r="I22" s="141">
        <f t="shared" si="1"/>
        <v>102729.79699999999</v>
      </c>
      <c r="J22" s="142">
        <f t="shared" si="2"/>
        <v>87059.15</v>
      </c>
      <c r="K22" s="25"/>
      <c r="L22" s="25"/>
      <c r="M22" s="165"/>
      <c r="O22" s="133"/>
    </row>
    <row r="23" spans="1:15" ht="17.25" thickBot="1">
      <c r="A23" s="144" t="s">
        <v>104</v>
      </c>
      <c r="B23" s="102" t="s">
        <v>153</v>
      </c>
      <c r="C23" s="103">
        <v>10</v>
      </c>
      <c r="D23" s="82">
        <v>87756</v>
      </c>
      <c r="E23" s="99">
        <v>1100</v>
      </c>
      <c r="F23" s="99"/>
      <c r="G23" s="141">
        <v>2253.15</v>
      </c>
      <c r="H23" s="99">
        <f t="shared" si="0"/>
        <v>16003.646999999999</v>
      </c>
      <c r="I23" s="141">
        <f t="shared" si="1"/>
        <v>104912.79699999999</v>
      </c>
      <c r="J23" s="142">
        <f t="shared" si="2"/>
        <v>88909.15</v>
      </c>
      <c r="K23" s="25"/>
      <c r="L23" s="25"/>
      <c r="M23" s="165"/>
      <c r="O23" s="133"/>
    </row>
    <row r="24" spans="1:15" ht="17.25" thickBot="1">
      <c r="A24" s="144" t="s">
        <v>104</v>
      </c>
      <c r="B24" s="102" t="s">
        <v>81</v>
      </c>
      <c r="C24" s="103">
        <v>3</v>
      </c>
      <c r="D24" s="82">
        <v>85806</v>
      </c>
      <c r="E24" s="99">
        <v>1100</v>
      </c>
      <c r="F24" s="99"/>
      <c r="G24" s="141">
        <v>2253.15</v>
      </c>
      <c r="H24" s="99">
        <f t="shared" si="0"/>
        <v>15652.646999999999</v>
      </c>
      <c r="I24" s="141">
        <f t="shared" si="1"/>
        <v>102611.79699999999</v>
      </c>
      <c r="J24" s="142">
        <f t="shared" si="2"/>
        <v>86959.15</v>
      </c>
      <c r="K24" s="25"/>
      <c r="L24" s="25"/>
      <c r="M24" s="165"/>
      <c r="O24" s="133"/>
    </row>
    <row r="25" spans="1:15" ht="17.25" thickBot="1">
      <c r="A25" s="144" t="s">
        <v>104</v>
      </c>
      <c r="B25" s="102" t="s">
        <v>90</v>
      </c>
      <c r="C25" s="103">
        <v>8</v>
      </c>
      <c r="D25" s="82">
        <v>89206</v>
      </c>
      <c r="E25" s="99">
        <v>1100</v>
      </c>
      <c r="F25" s="99"/>
      <c r="G25" s="141">
        <v>2253.15</v>
      </c>
      <c r="H25" s="99">
        <f t="shared" si="0"/>
        <v>16264.646999999999</v>
      </c>
      <c r="I25" s="141">
        <f t="shared" si="1"/>
        <v>106623.79699999999</v>
      </c>
      <c r="J25" s="142">
        <f t="shared" si="2"/>
        <v>90359.15</v>
      </c>
      <c r="K25" s="25"/>
      <c r="L25" s="25"/>
      <c r="M25" s="165"/>
      <c r="O25" s="133"/>
    </row>
    <row r="26" spans="1:15" ht="17.25" thickBot="1">
      <c r="A26" s="144" t="s">
        <v>104</v>
      </c>
      <c r="B26" s="102" t="s">
        <v>103</v>
      </c>
      <c r="C26" s="103"/>
      <c r="D26" s="82">
        <v>88406</v>
      </c>
      <c r="E26" s="99">
        <v>1100</v>
      </c>
      <c r="F26" s="99"/>
      <c r="G26" s="141">
        <v>2253.15</v>
      </c>
      <c r="H26" s="99">
        <f t="shared" si="0"/>
        <v>16120.646999999999</v>
      </c>
      <c r="I26" s="141">
        <f t="shared" si="1"/>
        <v>105679.79699999999</v>
      </c>
      <c r="J26" s="142">
        <f t="shared" si="2"/>
        <v>89559.15</v>
      </c>
      <c r="K26" s="25"/>
      <c r="L26" s="25"/>
      <c r="M26" s="165"/>
      <c r="O26" s="133"/>
    </row>
    <row r="27" spans="1:15" ht="17.25" thickBot="1">
      <c r="A27" s="144" t="s">
        <v>160</v>
      </c>
      <c r="B27" s="102" t="s">
        <v>161</v>
      </c>
      <c r="C27" s="103">
        <v>40</v>
      </c>
      <c r="D27" s="82">
        <v>87456</v>
      </c>
      <c r="E27" s="99">
        <v>1100</v>
      </c>
      <c r="F27" s="99"/>
      <c r="G27" s="141">
        <v>2253.15</v>
      </c>
      <c r="H27" s="99">
        <f t="shared" si="0"/>
        <v>15949.646999999999</v>
      </c>
      <c r="I27" s="141">
        <f t="shared" si="1"/>
        <v>104558.79699999999</v>
      </c>
      <c r="J27" s="142">
        <f t="shared" si="2"/>
        <v>88609.15</v>
      </c>
      <c r="K27" s="25"/>
      <c r="L27" s="25"/>
      <c r="M27" s="165"/>
      <c r="O27" s="133"/>
    </row>
    <row r="28" spans="1:15" ht="17.25" thickBot="1">
      <c r="A28" s="144" t="s">
        <v>160</v>
      </c>
      <c r="B28" s="102" t="s">
        <v>159</v>
      </c>
      <c r="C28" s="103">
        <v>8</v>
      </c>
      <c r="D28" s="82">
        <v>85986</v>
      </c>
      <c r="E28" s="99">
        <v>1100</v>
      </c>
      <c r="F28" s="99"/>
      <c r="G28" s="141">
        <v>2253.15</v>
      </c>
      <c r="H28" s="99">
        <f t="shared" si="0"/>
        <v>15685.046999999999</v>
      </c>
      <c r="I28" s="141">
        <f t="shared" si="1"/>
        <v>102824.19699999999</v>
      </c>
      <c r="J28" s="142">
        <f t="shared" si="2"/>
        <v>87139.15</v>
      </c>
      <c r="K28" s="25"/>
      <c r="L28" s="25"/>
      <c r="M28" s="165"/>
      <c r="O28" s="133"/>
    </row>
    <row r="29" spans="1:15" ht="17.25" thickBot="1">
      <c r="A29" s="144" t="s">
        <v>160</v>
      </c>
      <c r="B29" s="102" t="s">
        <v>162</v>
      </c>
      <c r="C29" s="103">
        <v>65</v>
      </c>
      <c r="D29" s="82">
        <v>87356</v>
      </c>
      <c r="E29" s="99">
        <v>1100</v>
      </c>
      <c r="F29" s="99"/>
      <c r="G29" s="141">
        <v>2253.15</v>
      </c>
      <c r="H29" s="99">
        <f t="shared" si="0"/>
        <v>15931.646999999999</v>
      </c>
      <c r="I29" s="141">
        <f t="shared" si="1"/>
        <v>104440.79699999999</v>
      </c>
      <c r="J29" s="142">
        <f t="shared" si="2"/>
        <v>88509.15</v>
      </c>
      <c r="K29" s="25"/>
      <c r="L29" s="25"/>
      <c r="M29" s="165"/>
      <c r="O29" s="133"/>
    </row>
    <row r="30" spans="1:15" ht="17.25" thickBot="1">
      <c r="A30" s="144" t="s">
        <v>160</v>
      </c>
      <c r="B30" s="102" t="s">
        <v>163</v>
      </c>
      <c r="C30" s="103">
        <v>55</v>
      </c>
      <c r="D30" s="82">
        <v>87306</v>
      </c>
      <c r="E30" s="99">
        <v>1100</v>
      </c>
      <c r="F30" s="99"/>
      <c r="G30" s="141">
        <v>2253.15</v>
      </c>
      <c r="H30" s="99">
        <f t="shared" si="0"/>
        <v>15922.646999999999</v>
      </c>
      <c r="I30" s="141">
        <f t="shared" si="1"/>
        <v>104381.79699999999</v>
      </c>
      <c r="J30" s="142">
        <f t="shared" si="2"/>
        <v>88459.15</v>
      </c>
      <c r="K30" s="25"/>
      <c r="L30" s="25"/>
      <c r="M30" s="165"/>
      <c r="O30" s="133"/>
    </row>
    <row r="31" spans="1:15" ht="17.25" thickBot="1">
      <c r="A31" s="166" t="s">
        <v>166</v>
      </c>
      <c r="B31" s="167" t="s">
        <v>165</v>
      </c>
      <c r="C31" s="168">
        <v>3</v>
      </c>
      <c r="D31" s="82">
        <v>88226</v>
      </c>
      <c r="E31" s="99">
        <v>1100</v>
      </c>
      <c r="F31" s="99"/>
      <c r="G31" s="141">
        <v>2253.15</v>
      </c>
      <c r="H31" s="99">
        <f t="shared" si="0"/>
        <v>16088.246999999998</v>
      </c>
      <c r="I31" s="141">
        <f t="shared" si="1"/>
        <v>105467.397</v>
      </c>
      <c r="J31" s="142">
        <f t="shared" si="2"/>
        <v>89379.15</v>
      </c>
      <c r="K31" s="25"/>
      <c r="L31" s="25"/>
      <c r="M31" s="165"/>
      <c r="O31" s="133"/>
    </row>
    <row r="32" spans="1:15" ht="17.25" thickBot="1">
      <c r="A32" s="166"/>
      <c r="B32" s="167" t="s">
        <v>171</v>
      </c>
      <c r="C32" s="168"/>
      <c r="D32" s="83">
        <v>88676</v>
      </c>
      <c r="E32" s="99">
        <v>1100</v>
      </c>
      <c r="F32" s="99"/>
      <c r="G32" s="141">
        <v>2253.15</v>
      </c>
      <c r="H32" s="99">
        <f>(D32-E32+G32)*18%</f>
        <v>16169.246999999998</v>
      </c>
      <c r="I32" s="141">
        <f>D32-E32+G32+H32</f>
        <v>105998.397</v>
      </c>
      <c r="J32" s="142">
        <f>I32-H32</f>
        <v>89829.15</v>
      </c>
      <c r="K32" s="25"/>
      <c r="L32" s="25"/>
      <c r="M32" s="165"/>
      <c r="O32" s="133"/>
    </row>
    <row r="33" spans="1:15" ht="13.5" thickBot="1">
      <c r="A33" s="169" t="s">
        <v>97</v>
      </c>
      <c r="B33" s="170" t="s">
        <v>99</v>
      </c>
      <c r="C33" s="108" t="s">
        <v>100</v>
      </c>
      <c r="D33" s="83">
        <v>88676</v>
      </c>
      <c r="E33" s="99">
        <v>1100</v>
      </c>
      <c r="F33" s="99"/>
      <c r="G33" s="141">
        <v>2253.15</v>
      </c>
      <c r="H33" s="99">
        <f t="shared" si="0"/>
        <v>16169.246999999998</v>
      </c>
      <c r="I33" s="141">
        <f t="shared" si="1"/>
        <v>105998.397</v>
      </c>
      <c r="J33" s="142">
        <f t="shared" si="2"/>
        <v>89829.15</v>
      </c>
      <c r="O33" s="133"/>
    </row>
    <row r="34" spans="1:10" ht="13.5" thickBot="1">
      <c r="A34" s="63"/>
      <c r="B34" s="170"/>
      <c r="C34" s="108"/>
      <c r="D34" s="94"/>
      <c r="E34" s="130"/>
      <c r="F34" s="130"/>
      <c r="G34" s="130"/>
      <c r="H34" s="130"/>
      <c r="I34" s="99"/>
      <c r="J34" s="130"/>
    </row>
    <row r="35" spans="2:10" ht="13.5" thickBot="1">
      <c r="B35" s="132"/>
      <c r="D35" s="133"/>
      <c r="E35" s="133"/>
      <c r="F35" s="133"/>
      <c r="G35" s="133"/>
      <c r="H35" s="133"/>
      <c r="I35" s="133"/>
      <c r="J35" s="133"/>
    </row>
    <row r="36" spans="1:13" ht="13.5" customHeight="1" thickBot="1">
      <c r="A36" s="294" t="s">
        <v>22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40" t="s">
        <v>129</v>
      </c>
      <c r="L36" s="241"/>
      <c r="M36" s="242"/>
    </row>
    <row r="37" spans="1:13" ht="13.5" customHeight="1" thickBot="1">
      <c r="A37" s="249" t="s">
        <v>14</v>
      </c>
      <c r="B37" s="250"/>
      <c r="C37" s="171" t="s">
        <v>7</v>
      </c>
      <c r="D37" s="115" t="s">
        <v>0</v>
      </c>
      <c r="E37" s="115" t="s">
        <v>15</v>
      </c>
      <c r="F37" s="115"/>
      <c r="G37" s="115" t="s">
        <v>16</v>
      </c>
      <c r="H37" s="115" t="s">
        <v>167</v>
      </c>
      <c r="I37" s="115" t="s">
        <v>1</v>
      </c>
      <c r="J37" s="69" t="s">
        <v>69</v>
      </c>
      <c r="K37" s="244"/>
      <c r="L37" s="244"/>
      <c r="M37" s="245"/>
    </row>
    <row r="38" spans="1:15" ht="17.25" thickBot="1">
      <c r="A38" s="140" t="s">
        <v>6</v>
      </c>
      <c r="B38" s="97" t="s">
        <v>23</v>
      </c>
      <c r="C38" s="98">
        <v>0.9</v>
      </c>
      <c r="D38" s="81">
        <v>74615</v>
      </c>
      <c r="E38" s="99">
        <v>1100</v>
      </c>
      <c r="F38" s="99">
        <v>0</v>
      </c>
      <c r="G38" s="141">
        <v>2253.15</v>
      </c>
      <c r="H38" s="99">
        <f aca="true" t="shared" si="3" ref="H38:H55">(D38-E38-F38+G38)*18%</f>
        <v>13638.266999999998</v>
      </c>
      <c r="I38" s="141">
        <f aca="true" t="shared" si="4" ref="I38:I55">D38-E38-F38+G38+H38</f>
        <v>89406.41699999999</v>
      </c>
      <c r="J38" s="142">
        <f aca="true" t="shared" si="5" ref="J38:J55">I38-H38</f>
        <v>75768.15</v>
      </c>
      <c r="K38" s="22" t="s">
        <v>130</v>
      </c>
      <c r="L38" s="22"/>
      <c r="M38" s="143">
        <v>300</v>
      </c>
      <c r="O38" s="133"/>
    </row>
    <row r="39" spans="1:13" s="146" customFormat="1" ht="17.25" thickBot="1">
      <c r="A39" s="144" t="s">
        <v>107</v>
      </c>
      <c r="B39" s="102" t="s">
        <v>106</v>
      </c>
      <c r="C39" s="103">
        <v>1.2</v>
      </c>
      <c r="D39" s="82">
        <v>74185</v>
      </c>
      <c r="E39" s="99">
        <v>1100</v>
      </c>
      <c r="F39" s="99">
        <v>0</v>
      </c>
      <c r="G39" s="141">
        <v>2253.15</v>
      </c>
      <c r="H39" s="99">
        <f t="shared" si="3"/>
        <v>13560.866999999998</v>
      </c>
      <c r="I39" s="141">
        <f t="shared" si="4"/>
        <v>88899.01699999999</v>
      </c>
      <c r="J39" s="142">
        <f t="shared" si="5"/>
        <v>75338.15</v>
      </c>
      <c r="K39" s="23" t="s">
        <v>131</v>
      </c>
      <c r="L39" s="23"/>
      <c r="M39" s="145">
        <v>400</v>
      </c>
    </row>
    <row r="40" spans="1:13" ht="17.25" thickBot="1">
      <c r="A40" s="144" t="s">
        <v>5</v>
      </c>
      <c r="B40" s="102" t="s">
        <v>172</v>
      </c>
      <c r="C40" s="103">
        <v>2.7</v>
      </c>
      <c r="D40" s="82">
        <v>69805</v>
      </c>
      <c r="E40" s="99">
        <v>1100</v>
      </c>
      <c r="F40" s="99">
        <v>0</v>
      </c>
      <c r="G40" s="141">
        <v>2253.15</v>
      </c>
      <c r="H40" s="99">
        <f>(D40-E40-F40+G40)*18%</f>
        <v>12772.466999999999</v>
      </c>
      <c r="I40" s="141">
        <f>D40-E40-F40+G40+H40</f>
        <v>83730.617</v>
      </c>
      <c r="J40" s="142">
        <f>I40-H40</f>
        <v>70958.15</v>
      </c>
      <c r="K40" s="23" t="s">
        <v>132</v>
      </c>
      <c r="L40" s="23"/>
      <c r="M40" s="145">
        <v>500</v>
      </c>
    </row>
    <row r="41" spans="1:13" ht="17.25" thickBot="1">
      <c r="A41" s="144" t="s">
        <v>5</v>
      </c>
      <c r="B41" s="128" t="s">
        <v>11</v>
      </c>
      <c r="C41" s="103">
        <v>8</v>
      </c>
      <c r="D41" s="82">
        <v>70505</v>
      </c>
      <c r="E41" s="99">
        <v>1100</v>
      </c>
      <c r="F41" s="99">
        <v>0</v>
      </c>
      <c r="G41" s="141">
        <v>2253.15</v>
      </c>
      <c r="H41" s="99">
        <f t="shared" si="3"/>
        <v>12898.466999999999</v>
      </c>
      <c r="I41" s="141">
        <f t="shared" si="4"/>
        <v>84556.617</v>
      </c>
      <c r="J41" s="142">
        <f t="shared" si="5"/>
        <v>71658.15</v>
      </c>
      <c r="K41" s="23" t="s">
        <v>133</v>
      </c>
      <c r="L41" s="23"/>
      <c r="M41" s="145">
        <v>600</v>
      </c>
    </row>
    <row r="42" spans="1:13" ht="17.25" thickBot="1">
      <c r="A42" s="144" t="s">
        <v>5</v>
      </c>
      <c r="B42" s="128" t="s">
        <v>108</v>
      </c>
      <c r="C42" s="103">
        <v>8</v>
      </c>
      <c r="D42" s="82">
        <v>71825</v>
      </c>
      <c r="E42" s="99">
        <v>1100</v>
      </c>
      <c r="F42" s="99">
        <v>0</v>
      </c>
      <c r="G42" s="141">
        <v>2253.15</v>
      </c>
      <c r="H42" s="99">
        <f t="shared" si="3"/>
        <v>13136.067</v>
      </c>
      <c r="I42" s="141">
        <f t="shared" si="4"/>
        <v>86114.21699999999</v>
      </c>
      <c r="J42" s="142">
        <f t="shared" si="5"/>
        <v>72978.15</v>
      </c>
      <c r="K42" s="23" t="s">
        <v>134</v>
      </c>
      <c r="L42" s="23"/>
      <c r="M42" s="145">
        <v>700</v>
      </c>
    </row>
    <row r="43" spans="1:13" s="146" customFormat="1" ht="17.25" thickBot="1">
      <c r="A43" s="144" t="s">
        <v>24</v>
      </c>
      <c r="B43" s="128" t="s">
        <v>89</v>
      </c>
      <c r="C43" s="103">
        <v>18</v>
      </c>
      <c r="D43" s="82">
        <v>71775</v>
      </c>
      <c r="E43" s="99">
        <v>1100</v>
      </c>
      <c r="F43" s="99">
        <v>0</v>
      </c>
      <c r="G43" s="141">
        <v>2253.15</v>
      </c>
      <c r="H43" s="99">
        <f t="shared" si="3"/>
        <v>13127.067</v>
      </c>
      <c r="I43" s="141">
        <f t="shared" si="4"/>
        <v>86055.21699999999</v>
      </c>
      <c r="J43" s="142">
        <f t="shared" si="5"/>
        <v>72928.15</v>
      </c>
      <c r="K43" s="23" t="s">
        <v>135</v>
      </c>
      <c r="L43" s="23"/>
      <c r="M43" s="145">
        <v>750</v>
      </c>
    </row>
    <row r="44" spans="1:13" s="109" customFormat="1" ht="17.25" thickBot="1">
      <c r="A44" s="144" t="s">
        <v>9</v>
      </c>
      <c r="B44" s="105" t="s">
        <v>8</v>
      </c>
      <c r="C44" s="103">
        <v>1.2</v>
      </c>
      <c r="D44" s="82">
        <v>70455</v>
      </c>
      <c r="E44" s="99">
        <v>1100</v>
      </c>
      <c r="F44" s="99">
        <v>0</v>
      </c>
      <c r="G44" s="141">
        <v>2253.15</v>
      </c>
      <c r="H44" s="99">
        <f t="shared" si="3"/>
        <v>12889.466999999999</v>
      </c>
      <c r="I44" s="141">
        <f t="shared" si="4"/>
        <v>84497.617</v>
      </c>
      <c r="J44" s="142">
        <f t="shared" si="5"/>
        <v>71608.15</v>
      </c>
      <c r="K44" s="29" t="s">
        <v>136</v>
      </c>
      <c r="L44" s="29"/>
      <c r="M44" s="147">
        <v>800</v>
      </c>
    </row>
    <row r="45" spans="1:10" s="109" customFormat="1" ht="13.5" thickBot="1">
      <c r="A45" s="144" t="s">
        <v>71</v>
      </c>
      <c r="B45" s="102" t="s">
        <v>70</v>
      </c>
      <c r="C45" s="103">
        <v>0.35</v>
      </c>
      <c r="D45" s="82">
        <v>72561</v>
      </c>
      <c r="E45" s="99">
        <v>1100</v>
      </c>
      <c r="F45" s="99">
        <v>0</v>
      </c>
      <c r="G45" s="141">
        <v>2253.15</v>
      </c>
      <c r="H45" s="99">
        <f t="shared" si="3"/>
        <v>13268.546999999999</v>
      </c>
      <c r="I45" s="141">
        <f t="shared" si="4"/>
        <v>86982.69699999999</v>
      </c>
      <c r="J45" s="142">
        <f t="shared" si="5"/>
        <v>73714.15</v>
      </c>
    </row>
    <row r="46" spans="1:13" s="109" customFormat="1" ht="17.25" thickBot="1">
      <c r="A46" s="144" t="s">
        <v>10</v>
      </c>
      <c r="B46" s="105" t="s">
        <v>113</v>
      </c>
      <c r="C46" s="103">
        <v>0.28</v>
      </c>
      <c r="D46" s="82">
        <v>73258</v>
      </c>
      <c r="E46" s="99">
        <v>1100</v>
      </c>
      <c r="F46" s="99">
        <v>0</v>
      </c>
      <c r="G46" s="141">
        <v>2253.15</v>
      </c>
      <c r="H46" s="99">
        <f t="shared" si="3"/>
        <v>13394.006999999998</v>
      </c>
      <c r="I46" s="141">
        <f t="shared" si="4"/>
        <v>87805.15699999999</v>
      </c>
      <c r="J46" s="142">
        <f t="shared" si="5"/>
        <v>74411.15</v>
      </c>
      <c r="K46" s="25"/>
      <c r="M46" s="165"/>
    </row>
    <row r="47" spans="1:13" s="109" customFormat="1" ht="17.25" thickBot="1">
      <c r="A47" s="144" t="s">
        <v>10</v>
      </c>
      <c r="B47" s="105" t="s">
        <v>112</v>
      </c>
      <c r="C47" s="148">
        <v>0.22</v>
      </c>
      <c r="D47" s="220">
        <v>73258</v>
      </c>
      <c r="E47" s="99">
        <v>1100</v>
      </c>
      <c r="F47" s="99">
        <v>0</v>
      </c>
      <c r="G47" s="141">
        <v>2253.15</v>
      </c>
      <c r="H47" s="99">
        <f t="shared" si="3"/>
        <v>13394.006999999998</v>
      </c>
      <c r="I47" s="141">
        <f t="shared" si="4"/>
        <v>87805.15699999999</v>
      </c>
      <c r="J47" s="142">
        <f t="shared" si="5"/>
        <v>74411.15</v>
      </c>
      <c r="K47" s="131"/>
      <c r="L47" s="25"/>
      <c r="M47" s="131"/>
    </row>
    <row r="48" spans="1:11" ht="14.25" thickBot="1">
      <c r="A48" s="144" t="s">
        <v>33</v>
      </c>
      <c r="B48" s="102" t="s">
        <v>34</v>
      </c>
      <c r="C48" s="103">
        <v>0.43</v>
      </c>
      <c r="D48" s="82">
        <v>76818</v>
      </c>
      <c r="E48" s="99">
        <v>1100</v>
      </c>
      <c r="F48" s="99">
        <v>0</v>
      </c>
      <c r="G48" s="141">
        <v>2253.15</v>
      </c>
      <c r="H48" s="99">
        <f t="shared" si="3"/>
        <v>14034.806999999999</v>
      </c>
      <c r="I48" s="141">
        <f t="shared" si="4"/>
        <v>92005.957</v>
      </c>
      <c r="J48" s="142">
        <f t="shared" si="5"/>
        <v>77971.15</v>
      </c>
      <c r="K48" s="20" t="s">
        <v>75</v>
      </c>
    </row>
    <row r="49" spans="1:10" s="149" customFormat="1" ht="13.5" thickBot="1">
      <c r="A49" s="144" t="s">
        <v>33</v>
      </c>
      <c r="B49" s="102" t="s">
        <v>93</v>
      </c>
      <c r="C49" s="103">
        <v>0.22</v>
      </c>
      <c r="D49" s="82">
        <v>77918</v>
      </c>
      <c r="E49" s="99">
        <v>1100</v>
      </c>
      <c r="F49" s="99">
        <v>0</v>
      </c>
      <c r="G49" s="141">
        <v>2253.15</v>
      </c>
      <c r="H49" s="99">
        <f t="shared" si="3"/>
        <v>14232.806999999999</v>
      </c>
      <c r="I49" s="141">
        <f t="shared" si="4"/>
        <v>93303.957</v>
      </c>
      <c r="J49" s="142">
        <f t="shared" si="5"/>
        <v>79071.15</v>
      </c>
    </row>
    <row r="50" spans="1:10" ht="13.5" thickBot="1">
      <c r="A50" s="144" t="s">
        <v>33</v>
      </c>
      <c r="B50" s="102" t="s">
        <v>91</v>
      </c>
      <c r="C50" s="103"/>
      <c r="D50" s="82">
        <v>74138</v>
      </c>
      <c r="E50" s="99">
        <v>1100</v>
      </c>
      <c r="F50" s="99">
        <v>0</v>
      </c>
      <c r="G50" s="141">
        <v>2253.15</v>
      </c>
      <c r="H50" s="99">
        <f t="shared" si="3"/>
        <v>13552.407</v>
      </c>
      <c r="I50" s="141">
        <f t="shared" si="4"/>
        <v>88843.557</v>
      </c>
      <c r="J50" s="142">
        <f t="shared" si="5"/>
        <v>75291.15</v>
      </c>
    </row>
    <row r="51" spans="1:13" s="149" customFormat="1" ht="13.5" thickBot="1">
      <c r="A51" s="144" t="s">
        <v>33</v>
      </c>
      <c r="B51" s="102" t="s">
        <v>111</v>
      </c>
      <c r="C51" s="103"/>
      <c r="D51" s="82">
        <v>77158</v>
      </c>
      <c r="E51" s="99">
        <v>1100</v>
      </c>
      <c r="F51" s="99">
        <v>0</v>
      </c>
      <c r="G51" s="141">
        <v>2253.15</v>
      </c>
      <c r="H51" s="99">
        <f t="shared" si="3"/>
        <v>14096.006999999998</v>
      </c>
      <c r="I51" s="141">
        <f t="shared" si="4"/>
        <v>92407.15699999999</v>
      </c>
      <c r="J51" s="142">
        <f t="shared" si="5"/>
        <v>78311.15</v>
      </c>
      <c r="K51" s="131"/>
      <c r="L51" s="131"/>
      <c r="M51" s="131"/>
    </row>
    <row r="52" spans="1:13" ht="13.5" thickBot="1">
      <c r="A52" s="144" t="s">
        <v>2</v>
      </c>
      <c r="B52" s="128" t="s">
        <v>3</v>
      </c>
      <c r="C52" s="103" t="s">
        <v>27</v>
      </c>
      <c r="D52" s="82">
        <v>67058</v>
      </c>
      <c r="E52" s="127">
        <v>0</v>
      </c>
      <c r="F52" s="125">
        <v>0</v>
      </c>
      <c r="G52" s="141">
        <v>2253.15</v>
      </c>
      <c r="H52" s="99">
        <f t="shared" si="3"/>
        <v>12476.006999999998</v>
      </c>
      <c r="I52" s="141">
        <f t="shared" si="4"/>
        <v>81787.15699999999</v>
      </c>
      <c r="J52" s="142">
        <f t="shared" si="5"/>
        <v>69311.15</v>
      </c>
      <c r="K52" s="149"/>
      <c r="L52" s="149"/>
      <c r="M52" s="149"/>
    </row>
    <row r="53" spans="1:10" ht="13.5" thickBot="1">
      <c r="A53" s="144" t="s">
        <v>2</v>
      </c>
      <c r="B53" s="128" t="s">
        <v>4</v>
      </c>
      <c r="C53" s="103" t="s">
        <v>27</v>
      </c>
      <c r="D53" s="82">
        <v>62518</v>
      </c>
      <c r="E53" s="127">
        <v>0</v>
      </c>
      <c r="F53" s="125">
        <v>0</v>
      </c>
      <c r="G53" s="141">
        <v>2253.15</v>
      </c>
      <c r="H53" s="99">
        <f t="shared" si="3"/>
        <v>11658.807</v>
      </c>
      <c r="I53" s="141">
        <f t="shared" si="4"/>
        <v>76429.957</v>
      </c>
      <c r="J53" s="142">
        <f t="shared" si="5"/>
        <v>64771.149999999994</v>
      </c>
    </row>
    <row r="54" spans="1:13" s="149" customFormat="1" ht="13.5" thickBot="1">
      <c r="A54" s="144" t="s">
        <v>2</v>
      </c>
      <c r="B54" s="102" t="s">
        <v>13</v>
      </c>
      <c r="C54" s="103" t="s">
        <v>27</v>
      </c>
      <c r="D54" s="82">
        <v>65995</v>
      </c>
      <c r="E54" s="127">
        <v>0</v>
      </c>
      <c r="F54" s="125">
        <v>0</v>
      </c>
      <c r="G54" s="141">
        <v>2253.15</v>
      </c>
      <c r="H54" s="99">
        <f t="shared" si="3"/>
        <v>12284.666999999998</v>
      </c>
      <c r="I54" s="141">
        <f t="shared" si="4"/>
        <v>80532.817</v>
      </c>
      <c r="J54" s="142">
        <f t="shared" si="5"/>
        <v>68248.15</v>
      </c>
      <c r="K54" s="131"/>
      <c r="L54" s="131"/>
      <c r="M54" s="131"/>
    </row>
    <row r="55" spans="1:10" ht="13.5" thickBot="1">
      <c r="A55" s="63" t="s">
        <v>2</v>
      </c>
      <c r="B55" s="19" t="s">
        <v>28</v>
      </c>
      <c r="C55" s="108" t="s">
        <v>27</v>
      </c>
      <c r="D55" s="83">
        <v>68128</v>
      </c>
      <c r="E55" s="130">
        <v>0</v>
      </c>
      <c r="F55" s="156">
        <v>0</v>
      </c>
      <c r="G55" s="141">
        <v>2253.15</v>
      </c>
      <c r="H55" s="99">
        <f t="shared" si="3"/>
        <v>12668.606999999998</v>
      </c>
      <c r="I55" s="141">
        <f t="shared" si="4"/>
        <v>83049.757</v>
      </c>
      <c r="J55" s="142">
        <f t="shared" si="5"/>
        <v>70381.15</v>
      </c>
    </row>
    <row r="56" spans="2:14" ht="13.5" thickBot="1">
      <c r="B56" s="132"/>
      <c r="D56" s="133"/>
      <c r="E56" s="133"/>
      <c r="F56" s="133"/>
      <c r="G56" s="133"/>
      <c r="H56" s="133"/>
      <c r="I56" s="133"/>
      <c r="J56" s="133"/>
      <c r="N56" s="84"/>
    </row>
    <row r="57" spans="1:14" ht="16.5" thickBot="1">
      <c r="A57" s="246" t="s">
        <v>25</v>
      </c>
      <c r="B57" s="301"/>
      <c r="C57" s="301"/>
      <c r="D57" s="301"/>
      <c r="E57" s="301"/>
      <c r="F57" s="301"/>
      <c r="G57" s="301"/>
      <c r="H57" s="301"/>
      <c r="I57" s="301"/>
      <c r="J57" s="301"/>
      <c r="K57" s="178"/>
      <c r="N57" s="84"/>
    </row>
    <row r="58" spans="1:14" ht="13.5" thickBot="1">
      <c r="A58" s="257" t="s">
        <v>14</v>
      </c>
      <c r="B58" s="258"/>
      <c r="C58" s="150" t="s">
        <v>7</v>
      </c>
      <c r="D58" s="115" t="s">
        <v>0</v>
      </c>
      <c r="E58" s="115" t="s">
        <v>15</v>
      </c>
      <c r="F58" s="115"/>
      <c r="G58" s="150" t="s">
        <v>16</v>
      </c>
      <c r="H58" s="115" t="s">
        <v>167</v>
      </c>
      <c r="I58" s="115" t="s">
        <v>1</v>
      </c>
      <c r="J58" s="53" t="s">
        <v>69</v>
      </c>
      <c r="M58" s="178"/>
      <c r="N58" s="219"/>
    </row>
    <row r="59" spans="1:14" ht="13.5" thickBot="1">
      <c r="A59" s="151" t="s">
        <v>30</v>
      </c>
      <c r="B59" s="119" t="s">
        <v>80</v>
      </c>
      <c r="C59" s="98">
        <v>0.92</v>
      </c>
      <c r="D59" s="221">
        <v>71368</v>
      </c>
      <c r="E59" s="99">
        <v>1100</v>
      </c>
      <c r="F59" s="99">
        <v>0</v>
      </c>
      <c r="G59" s="141">
        <v>2253.15</v>
      </c>
      <c r="H59" s="99">
        <f aca="true" t="shared" si="6" ref="H59:H68">(D59-E59-F59+G59)*18%</f>
        <v>13053.806999999999</v>
      </c>
      <c r="I59" s="141">
        <f aca="true" t="shared" si="7" ref="I59:I68">D59-E59-F59+G59+H59</f>
        <v>85574.957</v>
      </c>
      <c r="J59" s="142">
        <f aca="true" t="shared" si="8" ref="J59:J68">I59-H59</f>
        <v>72521.15</v>
      </c>
      <c r="M59" s="178"/>
      <c r="N59" s="178"/>
    </row>
    <row r="60" spans="1:14" ht="13.5" thickBot="1">
      <c r="A60" s="153" t="s">
        <v>173</v>
      </c>
      <c r="B60" s="121" t="s">
        <v>170</v>
      </c>
      <c r="C60" s="103">
        <v>1.1</v>
      </c>
      <c r="D60" s="222">
        <v>71368</v>
      </c>
      <c r="E60" s="99">
        <v>1100</v>
      </c>
      <c r="F60" s="99">
        <v>0</v>
      </c>
      <c r="G60" s="141">
        <v>2253.15</v>
      </c>
      <c r="H60" s="99">
        <f t="shared" si="6"/>
        <v>13053.806999999999</v>
      </c>
      <c r="I60" s="141">
        <f t="shared" si="7"/>
        <v>85574.957</v>
      </c>
      <c r="J60" s="142">
        <f>I60-H60</f>
        <v>72521.15</v>
      </c>
      <c r="M60" s="178"/>
      <c r="N60" s="178"/>
    </row>
    <row r="61" spans="1:14" ht="13.5" thickBot="1">
      <c r="A61" s="153" t="s">
        <v>30</v>
      </c>
      <c r="B61" s="121" t="s">
        <v>120</v>
      </c>
      <c r="C61" s="103">
        <v>2</v>
      </c>
      <c r="D61" s="222">
        <v>71368</v>
      </c>
      <c r="E61" s="99">
        <v>1100</v>
      </c>
      <c r="F61" s="99">
        <v>0</v>
      </c>
      <c r="G61" s="141">
        <v>2253.15</v>
      </c>
      <c r="H61" s="99">
        <f t="shared" si="6"/>
        <v>13053.806999999999</v>
      </c>
      <c r="I61" s="141">
        <f t="shared" si="7"/>
        <v>85574.957</v>
      </c>
      <c r="J61" s="142">
        <f t="shared" si="8"/>
        <v>72521.15</v>
      </c>
      <c r="M61" s="178"/>
      <c r="N61" s="178"/>
    </row>
    <row r="62" spans="1:14" ht="13.5" thickBot="1">
      <c r="A62" s="153" t="s">
        <v>30</v>
      </c>
      <c r="B62" s="121" t="s">
        <v>169</v>
      </c>
      <c r="C62" s="103">
        <v>3</v>
      </c>
      <c r="D62" s="222">
        <v>72568</v>
      </c>
      <c r="E62" s="99">
        <v>1100</v>
      </c>
      <c r="F62" s="99">
        <v>0</v>
      </c>
      <c r="G62" s="141">
        <v>2253.15</v>
      </c>
      <c r="H62" s="99">
        <f t="shared" si="6"/>
        <v>13269.806999999999</v>
      </c>
      <c r="I62" s="141">
        <f t="shared" si="7"/>
        <v>86990.957</v>
      </c>
      <c r="J62" s="142">
        <f t="shared" si="8"/>
        <v>73721.15</v>
      </c>
      <c r="M62" s="178"/>
      <c r="N62" s="178"/>
    </row>
    <row r="63" spans="1:14" ht="13.5" thickBot="1">
      <c r="A63" s="153" t="s">
        <v>74</v>
      </c>
      <c r="B63" s="121" t="s">
        <v>12</v>
      </c>
      <c r="C63" s="103">
        <v>4.2</v>
      </c>
      <c r="D63" s="222">
        <v>79955</v>
      </c>
      <c r="E63" s="99">
        <v>1100</v>
      </c>
      <c r="F63" s="99">
        <v>0</v>
      </c>
      <c r="G63" s="141">
        <v>2253.15</v>
      </c>
      <c r="H63" s="99">
        <f t="shared" si="6"/>
        <v>14599.466999999999</v>
      </c>
      <c r="I63" s="141">
        <f t="shared" si="7"/>
        <v>95707.617</v>
      </c>
      <c r="J63" s="142">
        <f t="shared" si="8"/>
        <v>81108.15</v>
      </c>
      <c r="M63" s="178"/>
      <c r="N63" s="178"/>
    </row>
    <row r="64" spans="1:14" ht="13.5" thickBot="1">
      <c r="A64" s="153" t="s">
        <v>36</v>
      </c>
      <c r="B64" s="121" t="s">
        <v>35</v>
      </c>
      <c r="C64" s="103">
        <v>6.5</v>
      </c>
      <c r="D64" s="222">
        <v>79145</v>
      </c>
      <c r="E64" s="99">
        <v>1100</v>
      </c>
      <c r="F64" s="99">
        <v>0</v>
      </c>
      <c r="G64" s="141">
        <v>2253.15</v>
      </c>
      <c r="H64" s="99">
        <f t="shared" si="6"/>
        <v>14453.666999999998</v>
      </c>
      <c r="I64" s="141">
        <f t="shared" si="7"/>
        <v>94751.817</v>
      </c>
      <c r="J64" s="142">
        <f t="shared" si="8"/>
        <v>80298.15</v>
      </c>
      <c r="K64" s="38"/>
      <c r="M64" s="178"/>
      <c r="N64" s="178"/>
    </row>
    <row r="65" spans="1:14" ht="13.5" thickBot="1">
      <c r="A65" s="153" t="s">
        <v>73</v>
      </c>
      <c r="B65" s="121" t="s">
        <v>72</v>
      </c>
      <c r="C65" s="103">
        <v>50</v>
      </c>
      <c r="D65" s="222">
        <v>80815</v>
      </c>
      <c r="E65" s="99">
        <v>1100</v>
      </c>
      <c r="F65" s="99">
        <v>0</v>
      </c>
      <c r="G65" s="141">
        <v>2253.15</v>
      </c>
      <c r="H65" s="99">
        <f t="shared" si="6"/>
        <v>14754.266999999998</v>
      </c>
      <c r="I65" s="141">
        <f t="shared" si="7"/>
        <v>96722.41699999999</v>
      </c>
      <c r="J65" s="142">
        <f t="shared" si="8"/>
        <v>81968.15</v>
      </c>
      <c r="M65" s="178"/>
      <c r="N65" s="178"/>
    </row>
    <row r="66" spans="1:14" ht="13.5" thickBot="1">
      <c r="A66" s="153" t="s">
        <v>2</v>
      </c>
      <c r="B66" s="121" t="s">
        <v>29</v>
      </c>
      <c r="C66" s="103" t="s">
        <v>27</v>
      </c>
      <c r="D66" s="222">
        <v>72398</v>
      </c>
      <c r="E66" s="127">
        <v>0</v>
      </c>
      <c r="F66" s="125">
        <v>0</v>
      </c>
      <c r="G66" s="141">
        <v>2253.15</v>
      </c>
      <c r="H66" s="99">
        <f t="shared" si="6"/>
        <v>13437.206999999999</v>
      </c>
      <c r="I66" s="141">
        <f t="shared" si="7"/>
        <v>88088.35699999999</v>
      </c>
      <c r="J66" s="142">
        <f t="shared" si="8"/>
        <v>74651.15</v>
      </c>
      <c r="M66" s="178"/>
      <c r="N66" s="178"/>
    </row>
    <row r="67" spans="1:14" ht="13.5" thickBot="1">
      <c r="A67" s="153" t="s">
        <v>2</v>
      </c>
      <c r="B67" s="121" t="s">
        <v>31</v>
      </c>
      <c r="C67" s="103" t="s">
        <v>27</v>
      </c>
      <c r="D67" s="222">
        <v>71588</v>
      </c>
      <c r="E67" s="127">
        <v>0</v>
      </c>
      <c r="F67" s="125">
        <v>0</v>
      </c>
      <c r="G67" s="141">
        <v>2253.15</v>
      </c>
      <c r="H67" s="99">
        <f t="shared" si="6"/>
        <v>13291.407</v>
      </c>
      <c r="I67" s="141">
        <f t="shared" si="7"/>
        <v>87132.557</v>
      </c>
      <c r="J67" s="142">
        <f t="shared" si="8"/>
        <v>73841.15</v>
      </c>
      <c r="M67" s="178"/>
      <c r="N67" s="178"/>
    </row>
    <row r="68" spans="1:14" ht="13.5" thickBot="1">
      <c r="A68" s="154" t="s">
        <v>2</v>
      </c>
      <c r="B68" s="155" t="s">
        <v>32</v>
      </c>
      <c r="C68" s="108" t="s">
        <v>27</v>
      </c>
      <c r="D68" s="223">
        <v>64488</v>
      </c>
      <c r="E68" s="130">
        <v>0</v>
      </c>
      <c r="F68" s="127">
        <v>0</v>
      </c>
      <c r="G68" s="141">
        <v>2253.15</v>
      </c>
      <c r="H68" s="99">
        <f t="shared" si="6"/>
        <v>12013.407</v>
      </c>
      <c r="I68" s="141">
        <f t="shared" si="7"/>
        <v>78754.557</v>
      </c>
      <c r="J68" s="142">
        <f t="shared" si="8"/>
        <v>66741.15</v>
      </c>
      <c r="M68" s="178"/>
      <c r="N68" s="178"/>
    </row>
    <row r="69" ht="12.75">
      <c r="D69" s="178" t="s">
        <v>178</v>
      </c>
    </row>
    <row r="70" spans="1:12" ht="13.5">
      <c r="A70" s="20"/>
      <c r="L70" s="160"/>
    </row>
    <row r="71" ht="12.75">
      <c r="L71" s="160"/>
    </row>
  </sheetData>
  <sheetProtection/>
  <mergeCells count="14">
    <mergeCell ref="K9:M10"/>
    <mergeCell ref="K36:M37"/>
    <mergeCell ref="A9:J9"/>
    <mergeCell ref="A10:J10"/>
    <mergeCell ref="A11:B11"/>
    <mergeCell ref="B5:J5"/>
    <mergeCell ref="A6:J6"/>
    <mergeCell ref="A1:J1"/>
    <mergeCell ref="B3:J3"/>
    <mergeCell ref="B4:J4"/>
    <mergeCell ref="A58:B58"/>
    <mergeCell ref="A36:J36"/>
    <mergeCell ref="A37:B37"/>
    <mergeCell ref="A57:J57"/>
  </mergeCells>
  <printOptions/>
  <pageMargins left="0.708661417322835" right="0.708661417322835" top="0.248031496" bottom="0.248031496" header="0.31496062992126" footer="0.31496062992126"/>
  <pageSetup horizontalDpi="600" verticalDpi="600" orientation="landscape" paperSize="9" scale="5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K55" sqref="K55"/>
    </sheetView>
  </sheetViews>
  <sheetFormatPr defaultColWidth="9.140625" defaultRowHeight="12.75"/>
  <cols>
    <col min="1" max="1" width="11.8515625" style="131" bestFit="1" customWidth="1"/>
    <col min="2" max="2" width="19.8515625" style="131" customWidth="1"/>
    <col min="3" max="3" width="6.28125" style="131" bestFit="1" customWidth="1"/>
    <col min="4" max="5" width="10.7109375" style="131" bestFit="1" customWidth="1"/>
    <col min="6" max="6" width="10.7109375" style="131" customWidth="1"/>
    <col min="7" max="7" width="9.57421875" style="131" bestFit="1" customWidth="1"/>
    <col min="8" max="8" width="10.140625" style="131" bestFit="1" customWidth="1"/>
    <col min="9" max="9" width="11.7109375" style="131" customWidth="1"/>
    <col min="10" max="10" width="17.28125" style="131" customWidth="1"/>
    <col min="11" max="11" width="21.57421875" style="131" customWidth="1"/>
    <col min="12" max="12" width="9.57421875" style="131" bestFit="1" customWidth="1"/>
    <col min="13" max="13" width="4.421875" style="131" bestFit="1" customWidth="1"/>
    <col min="14" max="16384" width="9.140625" style="131" customWidth="1"/>
  </cols>
  <sheetData>
    <row r="1" spans="1:13" ht="23.25">
      <c r="A1" s="255" t="s">
        <v>87</v>
      </c>
      <c r="B1" s="256"/>
      <c r="C1" s="256"/>
      <c r="D1" s="256"/>
      <c r="E1" s="256"/>
      <c r="F1" s="256"/>
      <c r="G1" s="256"/>
      <c r="H1" s="256"/>
      <c r="I1" s="256"/>
      <c r="J1" s="256"/>
      <c r="K1" s="157"/>
      <c r="L1" s="157"/>
      <c r="M1" s="157"/>
    </row>
    <row r="2" spans="1:13" ht="16.5">
      <c r="A2" s="158" t="s">
        <v>82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60"/>
      <c r="M2" s="160"/>
    </row>
    <row r="3" spans="1:13" ht="15">
      <c r="A3" s="161"/>
      <c r="B3" s="252" t="s">
        <v>83</v>
      </c>
      <c r="C3" s="252"/>
      <c r="D3" s="252"/>
      <c r="E3" s="252"/>
      <c r="F3" s="252"/>
      <c r="G3" s="252"/>
      <c r="H3" s="252"/>
      <c r="I3" s="252"/>
      <c r="J3" s="252"/>
      <c r="K3" s="160"/>
      <c r="L3" s="160"/>
      <c r="M3" s="160"/>
    </row>
    <row r="4" spans="1:13" ht="15">
      <c r="A4" s="161"/>
      <c r="B4" s="252" t="s">
        <v>84</v>
      </c>
      <c r="C4" s="252"/>
      <c r="D4" s="252"/>
      <c r="E4" s="252"/>
      <c r="F4" s="252"/>
      <c r="G4" s="252"/>
      <c r="H4" s="252"/>
      <c r="I4" s="252"/>
      <c r="J4" s="252"/>
      <c r="K4" s="160"/>
      <c r="L4" s="160"/>
      <c r="M4" s="160"/>
    </row>
    <row r="5" spans="1:13" ht="15">
      <c r="A5" s="161"/>
      <c r="B5" s="252" t="s">
        <v>85</v>
      </c>
      <c r="C5" s="252"/>
      <c r="D5" s="252"/>
      <c r="E5" s="252"/>
      <c r="F5" s="252"/>
      <c r="G5" s="252"/>
      <c r="H5" s="252"/>
      <c r="I5" s="252"/>
      <c r="J5" s="252"/>
      <c r="K5" s="160"/>
      <c r="L5" s="160"/>
      <c r="M5" s="160"/>
    </row>
    <row r="6" spans="1:13" ht="18.75" thickBot="1">
      <c r="A6" s="253" t="s">
        <v>86</v>
      </c>
      <c r="B6" s="254"/>
      <c r="C6" s="254"/>
      <c r="D6" s="254"/>
      <c r="E6" s="254"/>
      <c r="F6" s="254"/>
      <c r="G6" s="254"/>
      <c r="H6" s="254"/>
      <c r="I6" s="254"/>
      <c r="J6" s="254"/>
      <c r="K6" s="162"/>
      <c r="L6" s="162"/>
      <c r="M6" s="162"/>
    </row>
    <row r="7" spans="11:13" ht="12.75">
      <c r="K7" s="163"/>
      <c r="L7" s="157"/>
      <c r="M7" s="164"/>
    </row>
    <row r="8" spans="11:13" ht="13.5" thickBot="1">
      <c r="K8" s="172"/>
      <c r="L8" s="160"/>
      <c r="M8" s="173"/>
    </row>
    <row r="9" spans="1:13" ht="16.5" customHeight="1" thickBot="1">
      <c r="A9" s="246" t="s">
        <v>185</v>
      </c>
      <c r="B9" s="247"/>
      <c r="C9" s="247"/>
      <c r="D9" s="247"/>
      <c r="E9" s="247"/>
      <c r="F9" s="247"/>
      <c r="G9" s="247"/>
      <c r="H9" s="247"/>
      <c r="I9" s="247"/>
      <c r="J9" s="247"/>
      <c r="K9" s="240" t="s">
        <v>121</v>
      </c>
      <c r="L9" s="241"/>
      <c r="M9" s="242"/>
    </row>
    <row r="10" spans="1:13" ht="16.5" customHeight="1" thickBot="1">
      <c r="A10" s="246" t="s">
        <v>26</v>
      </c>
      <c r="B10" s="247"/>
      <c r="C10" s="247"/>
      <c r="D10" s="247"/>
      <c r="E10" s="247"/>
      <c r="F10" s="247"/>
      <c r="G10" s="247"/>
      <c r="H10" s="247"/>
      <c r="I10" s="247"/>
      <c r="J10" s="302"/>
      <c r="K10" s="243"/>
      <c r="L10" s="244"/>
      <c r="M10" s="245"/>
    </row>
    <row r="11" spans="1:13" ht="17.25" thickBot="1">
      <c r="A11" s="257" t="s">
        <v>14</v>
      </c>
      <c r="B11" s="258"/>
      <c r="C11" s="115" t="s">
        <v>7</v>
      </c>
      <c r="D11" s="231" t="s">
        <v>0</v>
      </c>
      <c r="E11" s="115" t="s">
        <v>15</v>
      </c>
      <c r="F11" s="115"/>
      <c r="G11" s="150" t="s">
        <v>16</v>
      </c>
      <c r="H11" s="115" t="s">
        <v>167</v>
      </c>
      <c r="I11" s="115" t="s">
        <v>1</v>
      </c>
      <c r="J11" s="52" t="s">
        <v>69</v>
      </c>
      <c r="K11" s="21" t="s">
        <v>122</v>
      </c>
      <c r="L11" s="22"/>
      <c r="M11" s="143">
        <v>300</v>
      </c>
    </row>
    <row r="12" spans="1:13" ht="17.25" thickBot="1">
      <c r="A12" s="140" t="s">
        <v>155</v>
      </c>
      <c r="B12" s="97" t="s">
        <v>102</v>
      </c>
      <c r="C12" s="98">
        <v>11</v>
      </c>
      <c r="D12" s="81">
        <v>88581</v>
      </c>
      <c r="E12" s="99">
        <v>1100</v>
      </c>
      <c r="F12" s="99"/>
      <c r="G12" s="99">
        <v>850.19</v>
      </c>
      <c r="H12" s="99">
        <f>(D12-E12+G12)*18%</f>
        <v>15899.6142</v>
      </c>
      <c r="I12" s="141">
        <f>D12-E12+G12+H12</f>
        <v>104230.8042</v>
      </c>
      <c r="J12" s="142">
        <f>I12-H12</f>
        <v>88331.19</v>
      </c>
      <c r="K12" s="77" t="s">
        <v>123</v>
      </c>
      <c r="L12" s="23"/>
      <c r="M12" s="145">
        <v>400</v>
      </c>
    </row>
    <row r="13" spans="1:13" ht="17.25" thickBot="1">
      <c r="A13" s="144" t="s">
        <v>155</v>
      </c>
      <c r="B13" s="102" t="s">
        <v>98</v>
      </c>
      <c r="C13" s="103" t="s">
        <v>101</v>
      </c>
      <c r="D13" s="82">
        <v>87781</v>
      </c>
      <c r="E13" s="99">
        <v>1100</v>
      </c>
      <c r="F13" s="99"/>
      <c r="G13" s="99">
        <v>850.19</v>
      </c>
      <c r="H13" s="99">
        <f aca="true" t="shared" si="0" ref="H13:H33">(D13-E13+G13)*18%</f>
        <v>15755.6142</v>
      </c>
      <c r="I13" s="141">
        <f aca="true" t="shared" si="1" ref="I13:I33">D13-E13+G13+H13</f>
        <v>103286.8042</v>
      </c>
      <c r="J13" s="142">
        <f aca="true" t="shared" si="2" ref="J13:J33">I13-H13</f>
        <v>87531.19</v>
      </c>
      <c r="K13" s="77" t="s">
        <v>124</v>
      </c>
      <c r="L13" s="23"/>
      <c r="M13" s="145">
        <v>500</v>
      </c>
    </row>
    <row r="14" spans="1:13" ht="17.25" thickBot="1">
      <c r="A14" s="144" t="s">
        <v>155</v>
      </c>
      <c r="B14" s="102" t="s">
        <v>20</v>
      </c>
      <c r="C14" s="103">
        <v>6</v>
      </c>
      <c r="D14" s="82">
        <v>87141</v>
      </c>
      <c r="E14" s="99">
        <v>1100</v>
      </c>
      <c r="F14" s="99"/>
      <c r="G14" s="99">
        <v>850.19</v>
      </c>
      <c r="H14" s="99">
        <f t="shared" si="0"/>
        <v>15640.4142</v>
      </c>
      <c r="I14" s="141">
        <f t="shared" si="1"/>
        <v>102531.6042</v>
      </c>
      <c r="J14" s="142">
        <f t="shared" si="2"/>
        <v>86891.19</v>
      </c>
      <c r="K14" s="77" t="s">
        <v>125</v>
      </c>
      <c r="L14" s="23"/>
      <c r="M14" s="145">
        <v>600</v>
      </c>
    </row>
    <row r="15" spans="1:13" ht="17.25" thickBot="1">
      <c r="A15" s="144" t="s">
        <v>155</v>
      </c>
      <c r="B15" s="102" t="s">
        <v>21</v>
      </c>
      <c r="C15" s="103">
        <v>3</v>
      </c>
      <c r="D15" s="82">
        <v>87341</v>
      </c>
      <c r="E15" s="99">
        <v>1100</v>
      </c>
      <c r="F15" s="99"/>
      <c r="G15" s="99">
        <v>850.19</v>
      </c>
      <c r="H15" s="99">
        <f t="shared" si="0"/>
        <v>15676.4142</v>
      </c>
      <c r="I15" s="141">
        <f t="shared" si="1"/>
        <v>102767.6042</v>
      </c>
      <c r="J15" s="142">
        <f t="shared" si="2"/>
        <v>87091.19</v>
      </c>
      <c r="K15" s="77" t="s">
        <v>126</v>
      </c>
      <c r="L15" s="23"/>
      <c r="M15" s="145">
        <v>700</v>
      </c>
    </row>
    <row r="16" spans="1:13" ht="17.25" thickBot="1">
      <c r="A16" s="144" t="s">
        <v>155</v>
      </c>
      <c r="B16" s="102" t="s">
        <v>164</v>
      </c>
      <c r="C16" s="103">
        <v>3.4</v>
      </c>
      <c r="D16" s="82">
        <v>91691</v>
      </c>
      <c r="E16" s="99">
        <v>1100</v>
      </c>
      <c r="F16" s="99"/>
      <c r="G16" s="99">
        <v>850.19</v>
      </c>
      <c r="H16" s="99">
        <f t="shared" si="0"/>
        <v>16459.4142</v>
      </c>
      <c r="I16" s="141">
        <f t="shared" si="1"/>
        <v>107900.6042</v>
      </c>
      <c r="J16" s="142">
        <f t="shared" si="2"/>
        <v>91441.19</v>
      </c>
      <c r="K16" s="77"/>
      <c r="L16" s="23"/>
      <c r="M16" s="145"/>
    </row>
    <row r="17" spans="1:13" ht="17.25" thickBot="1">
      <c r="A17" s="144" t="s">
        <v>6</v>
      </c>
      <c r="B17" s="102" t="s">
        <v>17</v>
      </c>
      <c r="C17" s="103">
        <v>3</v>
      </c>
      <c r="D17" s="82">
        <v>88141</v>
      </c>
      <c r="E17" s="99">
        <v>1100</v>
      </c>
      <c r="F17" s="99"/>
      <c r="G17" s="99">
        <v>850.19</v>
      </c>
      <c r="H17" s="99">
        <f t="shared" si="0"/>
        <v>15820.4142</v>
      </c>
      <c r="I17" s="141">
        <f t="shared" si="1"/>
        <v>103711.6042</v>
      </c>
      <c r="J17" s="142">
        <f t="shared" si="2"/>
        <v>87891.19</v>
      </c>
      <c r="K17" s="77" t="s">
        <v>127</v>
      </c>
      <c r="L17" s="23"/>
      <c r="M17" s="145">
        <v>800</v>
      </c>
    </row>
    <row r="18" spans="1:13" ht="17.25" thickBot="1">
      <c r="A18" s="144" t="s">
        <v>18</v>
      </c>
      <c r="B18" s="102" t="s">
        <v>19</v>
      </c>
      <c r="C18" s="103">
        <v>11</v>
      </c>
      <c r="D18" s="82">
        <v>90181</v>
      </c>
      <c r="E18" s="99">
        <v>1100</v>
      </c>
      <c r="F18" s="99"/>
      <c r="G18" s="99">
        <v>850.19</v>
      </c>
      <c r="H18" s="99">
        <f t="shared" si="0"/>
        <v>16187.6142</v>
      </c>
      <c r="I18" s="141">
        <f t="shared" si="1"/>
        <v>106118.8042</v>
      </c>
      <c r="J18" s="142">
        <f t="shared" si="2"/>
        <v>89931.19</v>
      </c>
      <c r="K18" s="78" t="s">
        <v>128</v>
      </c>
      <c r="L18" s="29"/>
      <c r="M18" s="147">
        <v>900</v>
      </c>
    </row>
    <row r="19" spans="1:10" ht="15" customHeight="1" thickBot="1">
      <c r="A19" s="144" t="s">
        <v>156</v>
      </c>
      <c r="B19" s="102" t="s">
        <v>79</v>
      </c>
      <c r="C19" s="103">
        <v>12</v>
      </c>
      <c r="D19" s="82">
        <v>95911</v>
      </c>
      <c r="E19" s="99">
        <v>1100</v>
      </c>
      <c r="F19" s="99"/>
      <c r="G19" s="99">
        <v>850.19</v>
      </c>
      <c r="H19" s="99">
        <f t="shared" si="0"/>
        <v>17219.0142</v>
      </c>
      <c r="I19" s="141">
        <f t="shared" si="1"/>
        <v>112880.20420000001</v>
      </c>
      <c r="J19" s="142">
        <f t="shared" si="2"/>
        <v>95661.19</v>
      </c>
    </row>
    <row r="20" spans="1:13" ht="17.25" thickBot="1">
      <c r="A20" s="144" t="s">
        <v>95</v>
      </c>
      <c r="B20" s="102" t="s">
        <v>94</v>
      </c>
      <c r="C20" s="103">
        <v>1.9</v>
      </c>
      <c r="D20" s="82">
        <v>96761</v>
      </c>
      <c r="E20" s="99">
        <v>1100</v>
      </c>
      <c r="F20" s="99"/>
      <c r="G20" s="99">
        <v>850.19</v>
      </c>
      <c r="H20" s="99">
        <f t="shared" si="0"/>
        <v>17372.0142</v>
      </c>
      <c r="I20" s="141">
        <f t="shared" si="1"/>
        <v>113883.20420000001</v>
      </c>
      <c r="J20" s="142">
        <f t="shared" si="2"/>
        <v>96511.19</v>
      </c>
      <c r="K20" s="25"/>
      <c r="L20" s="25"/>
      <c r="M20" s="165"/>
    </row>
    <row r="21" spans="1:13" ht="17.25" thickBot="1">
      <c r="A21" s="144" t="s">
        <v>156</v>
      </c>
      <c r="B21" s="102" t="s">
        <v>96</v>
      </c>
      <c r="C21" s="103"/>
      <c r="D21" s="82">
        <v>95111</v>
      </c>
      <c r="E21" s="99">
        <v>1100</v>
      </c>
      <c r="F21" s="99"/>
      <c r="G21" s="99">
        <v>850.19</v>
      </c>
      <c r="H21" s="99">
        <f t="shared" si="0"/>
        <v>17075.0142</v>
      </c>
      <c r="I21" s="141">
        <f t="shared" si="1"/>
        <v>111936.20420000001</v>
      </c>
      <c r="J21" s="142">
        <f t="shared" si="2"/>
        <v>94861.19</v>
      </c>
      <c r="K21" s="25"/>
      <c r="L21" s="25"/>
      <c r="M21" s="165"/>
    </row>
    <row r="22" spans="1:13" ht="17.25" thickBot="1">
      <c r="A22" s="144" t="s">
        <v>104</v>
      </c>
      <c r="B22" s="102" t="s">
        <v>105</v>
      </c>
      <c r="C22" s="103">
        <v>12</v>
      </c>
      <c r="D22" s="82">
        <v>89891</v>
      </c>
      <c r="E22" s="99">
        <v>1100</v>
      </c>
      <c r="F22" s="99"/>
      <c r="G22" s="99">
        <v>850.19</v>
      </c>
      <c r="H22" s="99">
        <f t="shared" si="0"/>
        <v>16135.4142</v>
      </c>
      <c r="I22" s="141">
        <f t="shared" si="1"/>
        <v>105776.6042</v>
      </c>
      <c r="J22" s="142">
        <f t="shared" si="2"/>
        <v>89641.19</v>
      </c>
      <c r="K22" s="25"/>
      <c r="L22" s="25"/>
      <c r="M22" s="165"/>
    </row>
    <row r="23" spans="1:13" ht="17.25" thickBot="1">
      <c r="A23" s="144" t="s">
        <v>104</v>
      </c>
      <c r="B23" s="102" t="s">
        <v>153</v>
      </c>
      <c r="C23" s="103">
        <v>10</v>
      </c>
      <c r="D23" s="82">
        <v>91541</v>
      </c>
      <c r="E23" s="99">
        <v>1100</v>
      </c>
      <c r="F23" s="99"/>
      <c r="G23" s="99">
        <v>850.19</v>
      </c>
      <c r="H23" s="99">
        <f t="shared" si="0"/>
        <v>16432.4142</v>
      </c>
      <c r="I23" s="141">
        <f t="shared" si="1"/>
        <v>107723.6042</v>
      </c>
      <c r="J23" s="142">
        <f t="shared" si="2"/>
        <v>91291.19</v>
      </c>
      <c r="K23" s="25"/>
      <c r="L23" s="25"/>
      <c r="M23" s="165"/>
    </row>
    <row r="24" spans="1:13" ht="17.25" thickBot="1">
      <c r="A24" s="144" t="s">
        <v>104</v>
      </c>
      <c r="B24" s="102" t="s">
        <v>81</v>
      </c>
      <c r="C24" s="103">
        <v>3</v>
      </c>
      <c r="D24" s="82">
        <v>89891</v>
      </c>
      <c r="E24" s="99">
        <v>1100</v>
      </c>
      <c r="F24" s="99"/>
      <c r="G24" s="99">
        <v>850.19</v>
      </c>
      <c r="H24" s="99">
        <f t="shared" si="0"/>
        <v>16135.4142</v>
      </c>
      <c r="I24" s="141">
        <f t="shared" si="1"/>
        <v>105776.6042</v>
      </c>
      <c r="J24" s="142">
        <f t="shared" si="2"/>
        <v>89641.19</v>
      </c>
      <c r="K24" s="25"/>
      <c r="L24" s="25"/>
      <c r="M24" s="165"/>
    </row>
    <row r="25" spans="1:13" ht="17.25" thickBot="1">
      <c r="A25" s="144" t="s">
        <v>104</v>
      </c>
      <c r="B25" s="102" t="s">
        <v>90</v>
      </c>
      <c r="C25" s="103">
        <v>8</v>
      </c>
      <c r="D25" s="82">
        <v>93461</v>
      </c>
      <c r="E25" s="99">
        <v>1100</v>
      </c>
      <c r="F25" s="99"/>
      <c r="G25" s="99">
        <v>850.19</v>
      </c>
      <c r="H25" s="99">
        <f t="shared" si="0"/>
        <v>16778.0142</v>
      </c>
      <c r="I25" s="141">
        <f t="shared" si="1"/>
        <v>109989.20420000001</v>
      </c>
      <c r="J25" s="142">
        <f t="shared" si="2"/>
        <v>93211.19</v>
      </c>
      <c r="K25" s="25"/>
      <c r="L25" s="25"/>
      <c r="M25" s="165"/>
    </row>
    <row r="26" spans="1:13" ht="17.25" thickBot="1">
      <c r="A26" s="144" t="s">
        <v>104</v>
      </c>
      <c r="B26" s="102" t="s">
        <v>103</v>
      </c>
      <c r="C26" s="103"/>
      <c r="D26" s="82">
        <v>92661</v>
      </c>
      <c r="E26" s="99">
        <v>1100</v>
      </c>
      <c r="F26" s="99"/>
      <c r="G26" s="99">
        <v>850.19</v>
      </c>
      <c r="H26" s="99">
        <f t="shared" si="0"/>
        <v>16634.0142</v>
      </c>
      <c r="I26" s="141">
        <f t="shared" si="1"/>
        <v>109045.20420000001</v>
      </c>
      <c r="J26" s="142">
        <f t="shared" si="2"/>
        <v>92411.19</v>
      </c>
      <c r="K26" s="25"/>
      <c r="L26" s="25"/>
      <c r="M26" s="165"/>
    </row>
    <row r="27" spans="1:13" ht="17.25" thickBot="1">
      <c r="A27" s="144" t="s">
        <v>160</v>
      </c>
      <c r="B27" s="102" t="s">
        <v>161</v>
      </c>
      <c r="C27" s="103">
        <v>40</v>
      </c>
      <c r="D27" s="82">
        <v>91611</v>
      </c>
      <c r="E27" s="99">
        <v>1100</v>
      </c>
      <c r="F27" s="99"/>
      <c r="G27" s="99">
        <v>850.19</v>
      </c>
      <c r="H27" s="99">
        <f t="shared" si="0"/>
        <v>16445.0142</v>
      </c>
      <c r="I27" s="141">
        <f t="shared" si="1"/>
        <v>107806.20420000001</v>
      </c>
      <c r="J27" s="142">
        <f t="shared" si="2"/>
        <v>91361.19</v>
      </c>
      <c r="K27" s="25"/>
      <c r="L27" s="25"/>
      <c r="M27" s="165"/>
    </row>
    <row r="28" spans="1:13" ht="17.25" thickBot="1">
      <c r="A28" s="144" t="s">
        <v>160</v>
      </c>
      <c r="B28" s="102" t="s">
        <v>159</v>
      </c>
      <c r="C28" s="103">
        <v>8</v>
      </c>
      <c r="D28" s="82">
        <v>89691</v>
      </c>
      <c r="E28" s="99">
        <v>1100</v>
      </c>
      <c r="F28" s="99"/>
      <c r="G28" s="99">
        <v>850.19</v>
      </c>
      <c r="H28" s="99">
        <f t="shared" si="0"/>
        <v>16099.4142</v>
      </c>
      <c r="I28" s="141">
        <f t="shared" si="1"/>
        <v>105540.6042</v>
      </c>
      <c r="J28" s="142">
        <f t="shared" si="2"/>
        <v>89441.19</v>
      </c>
      <c r="K28" s="25"/>
      <c r="L28" s="25"/>
      <c r="M28" s="165"/>
    </row>
    <row r="29" spans="1:13" ht="17.25" thickBot="1">
      <c r="A29" s="144" t="s">
        <v>160</v>
      </c>
      <c r="B29" s="102" t="s">
        <v>162</v>
      </c>
      <c r="C29" s="103">
        <v>65</v>
      </c>
      <c r="D29" s="82">
        <v>92911</v>
      </c>
      <c r="E29" s="99">
        <v>1100</v>
      </c>
      <c r="F29" s="99"/>
      <c r="G29" s="99">
        <v>850.19</v>
      </c>
      <c r="H29" s="99">
        <f t="shared" si="0"/>
        <v>16679.0142</v>
      </c>
      <c r="I29" s="141">
        <f t="shared" si="1"/>
        <v>109340.20420000001</v>
      </c>
      <c r="J29" s="142">
        <f t="shared" si="2"/>
        <v>92661.19</v>
      </c>
      <c r="K29" s="25"/>
      <c r="L29" s="25"/>
      <c r="M29" s="165"/>
    </row>
    <row r="30" spans="1:13" ht="17.25" thickBot="1">
      <c r="A30" s="144" t="s">
        <v>160</v>
      </c>
      <c r="B30" s="102" t="s">
        <v>163</v>
      </c>
      <c r="C30" s="103">
        <v>55</v>
      </c>
      <c r="D30" s="82">
        <v>91391</v>
      </c>
      <c r="E30" s="99">
        <v>1100</v>
      </c>
      <c r="F30" s="99"/>
      <c r="G30" s="99">
        <v>850.19</v>
      </c>
      <c r="H30" s="99">
        <f t="shared" si="0"/>
        <v>16405.4142</v>
      </c>
      <c r="I30" s="141">
        <f t="shared" si="1"/>
        <v>107546.6042</v>
      </c>
      <c r="J30" s="142">
        <f t="shared" si="2"/>
        <v>91141.19</v>
      </c>
      <c r="K30" s="25"/>
      <c r="L30" s="25"/>
      <c r="M30" s="165"/>
    </row>
    <row r="31" spans="1:13" ht="17.25" thickBot="1">
      <c r="A31" s="166" t="s">
        <v>166</v>
      </c>
      <c r="B31" s="167" t="s">
        <v>165</v>
      </c>
      <c r="C31" s="168">
        <v>3</v>
      </c>
      <c r="D31" s="82">
        <v>92431</v>
      </c>
      <c r="E31" s="99">
        <v>1100</v>
      </c>
      <c r="F31" s="99"/>
      <c r="G31" s="99">
        <v>850.19</v>
      </c>
      <c r="H31" s="99">
        <f t="shared" si="0"/>
        <v>16592.6142</v>
      </c>
      <c r="I31" s="141">
        <f t="shared" si="1"/>
        <v>108773.8042</v>
      </c>
      <c r="J31" s="142">
        <f t="shared" si="2"/>
        <v>92181.19</v>
      </c>
      <c r="K31" s="25"/>
      <c r="L31" s="25"/>
      <c r="M31" s="165"/>
    </row>
    <row r="32" spans="1:13" ht="17.25" thickBot="1">
      <c r="A32" s="166"/>
      <c r="B32" s="167" t="s">
        <v>171</v>
      </c>
      <c r="C32" s="168"/>
      <c r="D32" s="83">
        <v>92781</v>
      </c>
      <c r="E32" s="99">
        <v>1100</v>
      </c>
      <c r="F32" s="99"/>
      <c r="G32" s="99">
        <v>850.19</v>
      </c>
      <c r="H32" s="99">
        <f>(D32-E32+G32)*18%</f>
        <v>16655.6142</v>
      </c>
      <c r="I32" s="141">
        <f>D32-E32+G32+H32</f>
        <v>109186.8042</v>
      </c>
      <c r="J32" s="142">
        <f>I32-H32</f>
        <v>92531.19</v>
      </c>
      <c r="K32" s="25"/>
      <c r="L32" s="25"/>
      <c r="M32" s="165"/>
    </row>
    <row r="33" spans="1:13" ht="17.25" thickBot="1">
      <c r="A33" s="169" t="s">
        <v>97</v>
      </c>
      <c r="B33" s="170" t="s">
        <v>99</v>
      </c>
      <c r="C33" s="108" t="s">
        <v>100</v>
      </c>
      <c r="D33" s="83">
        <v>92781</v>
      </c>
      <c r="E33" s="99">
        <v>1100</v>
      </c>
      <c r="F33" s="99"/>
      <c r="G33" s="99">
        <v>850.19</v>
      </c>
      <c r="H33" s="99">
        <f t="shared" si="0"/>
        <v>16655.6142</v>
      </c>
      <c r="I33" s="141">
        <f t="shared" si="1"/>
        <v>109186.8042</v>
      </c>
      <c r="J33" s="142">
        <f t="shared" si="2"/>
        <v>92531.19</v>
      </c>
      <c r="K33" s="25"/>
      <c r="L33" s="25"/>
      <c r="M33" s="165"/>
    </row>
    <row r="34" spans="1:10" ht="13.5" thickBot="1">
      <c r="A34" s="63"/>
      <c r="B34" s="170"/>
      <c r="C34" s="108"/>
      <c r="D34" s="94"/>
      <c r="E34" s="130"/>
      <c r="F34" s="130"/>
      <c r="G34" s="130"/>
      <c r="H34" s="130"/>
      <c r="I34" s="99"/>
      <c r="J34" s="130"/>
    </row>
    <row r="35" spans="2:10" ht="13.5" thickBot="1">
      <c r="B35" s="132"/>
      <c r="D35" s="133"/>
      <c r="E35" s="133"/>
      <c r="F35" s="133"/>
      <c r="G35" s="133"/>
      <c r="H35" s="133"/>
      <c r="I35" s="133"/>
      <c r="J35" s="133"/>
    </row>
    <row r="36" spans="1:13" ht="16.5" thickBot="1">
      <c r="A36" s="303" t="s">
        <v>22</v>
      </c>
      <c r="B36" s="304"/>
      <c r="C36" s="304"/>
      <c r="D36" s="304"/>
      <c r="E36" s="304"/>
      <c r="F36" s="304"/>
      <c r="G36" s="304"/>
      <c r="H36" s="304"/>
      <c r="I36" s="304"/>
      <c r="J36" s="304"/>
      <c r="K36" s="163"/>
      <c r="L36" s="157"/>
      <c r="M36" s="164"/>
    </row>
    <row r="37" spans="1:13" ht="13.5" customHeight="1" thickBot="1">
      <c r="A37" s="249" t="s">
        <v>14</v>
      </c>
      <c r="B37" s="250"/>
      <c r="C37" s="171" t="s">
        <v>7</v>
      </c>
      <c r="D37" s="231" t="s">
        <v>0</v>
      </c>
      <c r="E37" s="115" t="s">
        <v>15</v>
      </c>
      <c r="F37" s="115"/>
      <c r="G37" s="150" t="s">
        <v>16</v>
      </c>
      <c r="H37" s="115" t="s">
        <v>167</v>
      </c>
      <c r="I37" s="115" t="s">
        <v>1</v>
      </c>
      <c r="J37" s="52" t="s">
        <v>69</v>
      </c>
      <c r="K37" s="241" t="s">
        <v>129</v>
      </c>
      <c r="L37" s="241"/>
      <c r="M37" s="242"/>
    </row>
    <row r="38" spans="1:15" ht="13.5" customHeight="1" thickBot="1">
      <c r="A38" s="140" t="s">
        <v>6</v>
      </c>
      <c r="B38" s="97" t="s">
        <v>23</v>
      </c>
      <c r="C38" s="98">
        <v>0.9</v>
      </c>
      <c r="D38" s="81">
        <v>78951</v>
      </c>
      <c r="E38" s="99">
        <v>1100</v>
      </c>
      <c r="F38" s="99">
        <v>0</v>
      </c>
      <c r="G38" s="99">
        <v>850.19</v>
      </c>
      <c r="H38" s="99">
        <f aca="true" t="shared" si="3" ref="H38:H55">(D38-E38-F38+G38)*18%</f>
        <v>14166.2142</v>
      </c>
      <c r="I38" s="141">
        <f aca="true" t="shared" si="4" ref="I38:I55">D38-E38-F38+G38+H38</f>
        <v>92867.4042</v>
      </c>
      <c r="J38" s="142">
        <f aca="true" t="shared" si="5" ref="J38:J55">I38-H38</f>
        <v>78701.19</v>
      </c>
      <c r="K38" s="244"/>
      <c r="L38" s="244"/>
      <c r="M38" s="245"/>
      <c r="O38" s="133"/>
    </row>
    <row r="39" spans="1:13" s="146" customFormat="1" ht="17.25" thickBot="1">
      <c r="A39" s="144" t="s">
        <v>107</v>
      </c>
      <c r="B39" s="102" t="s">
        <v>106</v>
      </c>
      <c r="C39" s="103">
        <v>1.2</v>
      </c>
      <c r="D39" s="82">
        <v>78502</v>
      </c>
      <c r="E39" s="99">
        <v>1100</v>
      </c>
      <c r="F39" s="99">
        <v>0</v>
      </c>
      <c r="G39" s="99">
        <v>850.19</v>
      </c>
      <c r="H39" s="99">
        <f t="shared" si="3"/>
        <v>14085.3942</v>
      </c>
      <c r="I39" s="141">
        <f t="shared" si="4"/>
        <v>92337.5842</v>
      </c>
      <c r="J39" s="142">
        <f t="shared" si="5"/>
        <v>78252.19</v>
      </c>
      <c r="K39" s="22" t="s">
        <v>130</v>
      </c>
      <c r="L39" s="22"/>
      <c r="M39" s="143">
        <v>300</v>
      </c>
    </row>
    <row r="40" spans="1:13" ht="17.25" thickBot="1">
      <c r="A40" s="144" t="s">
        <v>5</v>
      </c>
      <c r="B40" s="102" t="s">
        <v>172</v>
      </c>
      <c r="C40" s="103">
        <v>2.7</v>
      </c>
      <c r="D40" s="82">
        <v>74841</v>
      </c>
      <c r="E40" s="99">
        <v>1100</v>
      </c>
      <c r="F40" s="99">
        <v>0</v>
      </c>
      <c r="G40" s="99">
        <v>850.19</v>
      </c>
      <c r="H40" s="99">
        <f>(D40-E40-F40+G40)*18%</f>
        <v>13426.4142</v>
      </c>
      <c r="I40" s="141">
        <f>D40-E40-F40+G40+H40</f>
        <v>88017.6042</v>
      </c>
      <c r="J40" s="142">
        <f>I40-H40</f>
        <v>74591.19</v>
      </c>
      <c r="K40" s="23" t="s">
        <v>131</v>
      </c>
      <c r="L40" s="23"/>
      <c r="M40" s="145">
        <v>400</v>
      </c>
    </row>
    <row r="41" spans="1:13" ht="17.25" thickBot="1">
      <c r="A41" s="144" t="s">
        <v>5</v>
      </c>
      <c r="B41" s="128" t="s">
        <v>11</v>
      </c>
      <c r="C41" s="103">
        <v>8</v>
      </c>
      <c r="D41" s="82">
        <v>74841</v>
      </c>
      <c r="E41" s="99">
        <v>1100</v>
      </c>
      <c r="F41" s="99">
        <v>0</v>
      </c>
      <c r="G41" s="99">
        <v>850.19</v>
      </c>
      <c r="H41" s="99">
        <f t="shared" si="3"/>
        <v>13426.4142</v>
      </c>
      <c r="I41" s="141">
        <f t="shared" si="4"/>
        <v>88017.6042</v>
      </c>
      <c r="J41" s="142">
        <f t="shared" si="5"/>
        <v>74591.19</v>
      </c>
      <c r="K41" s="23" t="s">
        <v>132</v>
      </c>
      <c r="L41" s="23"/>
      <c r="M41" s="145">
        <v>500</v>
      </c>
    </row>
    <row r="42" spans="1:13" ht="17.25" thickBot="1">
      <c r="A42" s="144" t="s">
        <v>5</v>
      </c>
      <c r="B42" s="128" t="s">
        <v>108</v>
      </c>
      <c r="C42" s="103">
        <v>8</v>
      </c>
      <c r="D42" s="82">
        <v>76151</v>
      </c>
      <c r="E42" s="99">
        <v>1100</v>
      </c>
      <c r="F42" s="99">
        <v>0</v>
      </c>
      <c r="G42" s="99">
        <v>850.19</v>
      </c>
      <c r="H42" s="99">
        <f t="shared" si="3"/>
        <v>13662.2142</v>
      </c>
      <c r="I42" s="141">
        <f t="shared" si="4"/>
        <v>89563.4042</v>
      </c>
      <c r="J42" s="142">
        <f t="shared" si="5"/>
        <v>75901.19</v>
      </c>
      <c r="K42" s="23" t="s">
        <v>133</v>
      </c>
      <c r="L42" s="23"/>
      <c r="M42" s="145">
        <v>600</v>
      </c>
    </row>
    <row r="43" spans="1:13" s="146" customFormat="1" ht="17.25" thickBot="1">
      <c r="A43" s="144" t="s">
        <v>24</v>
      </c>
      <c r="B43" s="128" t="s">
        <v>89</v>
      </c>
      <c r="C43" s="103">
        <v>18</v>
      </c>
      <c r="D43" s="82">
        <v>75902</v>
      </c>
      <c r="E43" s="99">
        <v>1100</v>
      </c>
      <c r="F43" s="99">
        <v>0</v>
      </c>
      <c r="G43" s="99">
        <v>850.19</v>
      </c>
      <c r="H43" s="99">
        <f t="shared" si="3"/>
        <v>13617.3942</v>
      </c>
      <c r="I43" s="141">
        <f t="shared" si="4"/>
        <v>89269.5842</v>
      </c>
      <c r="J43" s="142">
        <f t="shared" si="5"/>
        <v>75652.19</v>
      </c>
      <c r="K43" s="23" t="s">
        <v>134</v>
      </c>
      <c r="L43" s="23"/>
      <c r="M43" s="145">
        <v>700</v>
      </c>
    </row>
    <row r="44" spans="1:13" ht="17.25" thickBot="1">
      <c r="A44" s="144" t="s">
        <v>9</v>
      </c>
      <c r="B44" s="105" t="s">
        <v>8</v>
      </c>
      <c r="C44" s="103">
        <v>1.2</v>
      </c>
      <c r="D44" s="82">
        <v>73491</v>
      </c>
      <c r="E44" s="99">
        <v>1100</v>
      </c>
      <c r="F44" s="99">
        <v>0</v>
      </c>
      <c r="G44" s="99">
        <v>850.19</v>
      </c>
      <c r="H44" s="99">
        <f t="shared" si="3"/>
        <v>13183.4142</v>
      </c>
      <c r="I44" s="141">
        <f t="shared" si="4"/>
        <v>86424.6042</v>
      </c>
      <c r="J44" s="142">
        <f t="shared" si="5"/>
        <v>73241.19</v>
      </c>
      <c r="K44" s="23" t="s">
        <v>135</v>
      </c>
      <c r="L44" s="23"/>
      <c r="M44" s="145">
        <v>750</v>
      </c>
    </row>
    <row r="45" spans="1:10" ht="13.5" thickBot="1">
      <c r="A45" s="144" t="s">
        <v>71</v>
      </c>
      <c r="B45" s="102" t="s">
        <v>70</v>
      </c>
      <c r="C45" s="103">
        <v>0.35</v>
      </c>
      <c r="D45" s="82">
        <v>76588</v>
      </c>
      <c r="E45" s="99">
        <v>1100</v>
      </c>
      <c r="F45" s="99">
        <v>0</v>
      </c>
      <c r="G45" s="99">
        <v>850.19</v>
      </c>
      <c r="H45" s="99">
        <f t="shared" si="3"/>
        <v>13740.8742</v>
      </c>
      <c r="I45" s="141">
        <f t="shared" si="4"/>
        <v>90079.06420000001</v>
      </c>
      <c r="J45" s="142">
        <f t="shared" si="5"/>
        <v>76338.19</v>
      </c>
    </row>
    <row r="46" spans="1:10" ht="13.5" thickBot="1">
      <c r="A46" s="144" t="s">
        <v>10</v>
      </c>
      <c r="B46" s="105" t="s">
        <v>113</v>
      </c>
      <c r="C46" s="103">
        <v>0.28</v>
      </c>
      <c r="D46" s="82">
        <v>77063</v>
      </c>
      <c r="E46" s="99">
        <v>1100</v>
      </c>
      <c r="F46" s="99">
        <v>0</v>
      </c>
      <c r="G46" s="99">
        <v>850.19</v>
      </c>
      <c r="H46" s="99">
        <f t="shared" si="3"/>
        <v>13826.3742</v>
      </c>
      <c r="I46" s="141">
        <f t="shared" si="4"/>
        <v>90639.56420000001</v>
      </c>
      <c r="J46" s="142">
        <f t="shared" si="5"/>
        <v>76813.19</v>
      </c>
    </row>
    <row r="47" spans="1:13" ht="17.25" thickBot="1">
      <c r="A47" s="144" t="s">
        <v>10</v>
      </c>
      <c r="B47" s="105" t="s">
        <v>112</v>
      </c>
      <c r="C47" s="148">
        <v>0.22</v>
      </c>
      <c r="D47" s="220">
        <v>77063</v>
      </c>
      <c r="E47" s="99">
        <v>1100</v>
      </c>
      <c r="F47" s="99">
        <v>0</v>
      </c>
      <c r="G47" s="99">
        <v>850.19</v>
      </c>
      <c r="H47" s="99">
        <f t="shared" si="3"/>
        <v>13826.3742</v>
      </c>
      <c r="I47" s="141">
        <f t="shared" si="4"/>
        <v>90639.56420000001</v>
      </c>
      <c r="J47" s="142">
        <f t="shared" si="5"/>
        <v>76813.19</v>
      </c>
      <c r="K47" s="25"/>
      <c r="L47" s="25"/>
      <c r="M47" s="165"/>
    </row>
    <row r="48" spans="1:13" ht="14.25" thickBot="1">
      <c r="A48" s="144" t="s">
        <v>33</v>
      </c>
      <c r="B48" s="102" t="s">
        <v>34</v>
      </c>
      <c r="C48" s="103">
        <v>0.43</v>
      </c>
      <c r="D48" s="82">
        <v>81273</v>
      </c>
      <c r="E48" s="99">
        <v>1100</v>
      </c>
      <c r="F48" s="99">
        <v>0</v>
      </c>
      <c r="G48" s="99">
        <v>850.19</v>
      </c>
      <c r="H48" s="99">
        <f t="shared" si="3"/>
        <v>14584.1742</v>
      </c>
      <c r="I48" s="141">
        <f t="shared" si="4"/>
        <v>95607.3642</v>
      </c>
      <c r="J48" s="142">
        <f t="shared" si="5"/>
        <v>81023.19</v>
      </c>
      <c r="K48" s="66" t="s">
        <v>75</v>
      </c>
      <c r="L48" s="146"/>
      <c r="M48" s="146"/>
    </row>
    <row r="49" spans="1:13" s="146" customFormat="1" ht="13.5" thickBot="1">
      <c r="A49" s="144" t="s">
        <v>33</v>
      </c>
      <c r="B49" s="102" t="s">
        <v>93</v>
      </c>
      <c r="C49" s="103">
        <v>0.22</v>
      </c>
      <c r="D49" s="82">
        <v>82723</v>
      </c>
      <c r="E49" s="99">
        <v>1100</v>
      </c>
      <c r="F49" s="99">
        <v>0</v>
      </c>
      <c r="G49" s="99">
        <v>850.19</v>
      </c>
      <c r="H49" s="99">
        <f t="shared" si="3"/>
        <v>14845.1742</v>
      </c>
      <c r="I49" s="141">
        <f t="shared" si="4"/>
        <v>97318.3642</v>
      </c>
      <c r="J49" s="142">
        <f t="shared" si="5"/>
        <v>82473.19</v>
      </c>
      <c r="K49" s="131"/>
      <c r="L49" s="131"/>
      <c r="M49" s="178"/>
    </row>
    <row r="50" spans="1:13" ht="13.5" thickBot="1">
      <c r="A50" s="144" t="s">
        <v>33</v>
      </c>
      <c r="B50" s="102" t="s">
        <v>91</v>
      </c>
      <c r="C50" s="103"/>
      <c r="D50" s="82">
        <v>76643</v>
      </c>
      <c r="E50" s="99">
        <v>1100</v>
      </c>
      <c r="F50" s="99">
        <v>0</v>
      </c>
      <c r="G50" s="99">
        <v>850.19</v>
      </c>
      <c r="H50" s="99">
        <f t="shared" si="3"/>
        <v>13750.7742</v>
      </c>
      <c r="I50" s="141">
        <f t="shared" si="4"/>
        <v>90143.9642</v>
      </c>
      <c r="J50" s="142">
        <f t="shared" si="5"/>
        <v>76393.19</v>
      </c>
      <c r="K50" s="149"/>
      <c r="L50" s="149"/>
      <c r="M50" s="149"/>
    </row>
    <row r="51" spans="1:10" ht="13.5" thickBot="1">
      <c r="A51" s="144" t="s">
        <v>33</v>
      </c>
      <c r="B51" s="102" t="s">
        <v>111</v>
      </c>
      <c r="C51" s="103"/>
      <c r="D51" s="82">
        <v>80713</v>
      </c>
      <c r="E51" s="99">
        <v>1100</v>
      </c>
      <c r="F51" s="99">
        <v>0</v>
      </c>
      <c r="G51" s="99">
        <v>850.19</v>
      </c>
      <c r="H51" s="99">
        <f t="shared" si="3"/>
        <v>14483.3742</v>
      </c>
      <c r="I51" s="141">
        <f t="shared" si="4"/>
        <v>94946.56420000001</v>
      </c>
      <c r="J51" s="142">
        <f t="shared" si="5"/>
        <v>80463.19</v>
      </c>
    </row>
    <row r="52" spans="1:10" ht="13.5" thickBot="1">
      <c r="A52" s="144" t="s">
        <v>2</v>
      </c>
      <c r="B52" s="128" t="s">
        <v>3</v>
      </c>
      <c r="C52" s="103" t="s">
        <v>27</v>
      </c>
      <c r="D52" s="82">
        <v>71394</v>
      </c>
      <c r="E52" s="127">
        <v>0</v>
      </c>
      <c r="F52" s="99">
        <v>0</v>
      </c>
      <c r="G52" s="99">
        <v>850.19</v>
      </c>
      <c r="H52" s="99">
        <f t="shared" si="3"/>
        <v>13003.9542</v>
      </c>
      <c r="I52" s="141">
        <f t="shared" si="4"/>
        <v>85248.14420000001</v>
      </c>
      <c r="J52" s="142">
        <f t="shared" si="5"/>
        <v>72244.19</v>
      </c>
    </row>
    <row r="53" spans="1:13" ht="13.5" thickBot="1">
      <c r="A53" s="144" t="s">
        <v>2</v>
      </c>
      <c r="B53" s="128" t="s">
        <v>4</v>
      </c>
      <c r="C53" s="103" t="s">
        <v>27</v>
      </c>
      <c r="D53" s="82">
        <v>66645</v>
      </c>
      <c r="E53" s="127">
        <v>0</v>
      </c>
      <c r="F53" s="99">
        <v>0</v>
      </c>
      <c r="G53" s="99">
        <v>850.19</v>
      </c>
      <c r="H53" s="99">
        <f t="shared" si="3"/>
        <v>12149.1342</v>
      </c>
      <c r="I53" s="141">
        <f t="shared" si="4"/>
        <v>79644.3242</v>
      </c>
      <c r="J53" s="142">
        <f t="shared" si="5"/>
        <v>67495.19</v>
      </c>
      <c r="K53" s="149"/>
      <c r="L53" s="149"/>
      <c r="M53" s="149"/>
    </row>
    <row r="54" spans="1:10" ht="13.5" thickBot="1">
      <c r="A54" s="144" t="s">
        <v>2</v>
      </c>
      <c r="B54" s="102" t="s">
        <v>13</v>
      </c>
      <c r="C54" s="103" t="s">
        <v>27</v>
      </c>
      <c r="D54" s="82">
        <v>69031</v>
      </c>
      <c r="E54" s="127">
        <v>0</v>
      </c>
      <c r="F54" s="99">
        <v>0</v>
      </c>
      <c r="G54" s="99">
        <v>850.19</v>
      </c>
      <c r="H54" s="99">
        <f t="shared" si="3"/>
        <v>12578.6142</v>
      </c>
      <c r="I54" s="141">
        <f t="shared" si="4"/>
        <v>82459.8042</v>
      </c>
      <c r="J54" s="142">
        <f t="shared" si="5"/>
        <v>69881.19</v>
      </c>
    </row>
    <row r="55" spans="1:10" ht="13.5" thickBot="1">
      <c r="A55" s="63" t="s">
        <v>2</v>
      </c>
      <c r="B55" s="19" t="s">
        <v>28</v>
      </c>
      <c r="C55" s="108" t="s">
        <v>27</v>
      </c>
      <c r="D55" s="83">
        <v>71933</v>
      </c>
      <c r="E55" s="130">
        <v>0</v>
      </c>
      <c r="F55" s="99">
        <v>0</v>
      </c>
      <c r="G55" s="99">
        <v>850.19</v>
      </c>
      <c r="H55" s="99">
        <f t="shared" si="3"/>
        <v>13100.9742</v>
      </c>
      <c r="I55" s="141">
        <f t="shared" si="4"/>
        <v>85884.1642</v>
      </c>
      <c r="J55" s="142">
        <f t="shared" si="5"/>
        <v>72783.19</v>
      </c>
    </row>
    <row r="56" spans="2:10" ht="13.5" thickBot="1">
      <c r="B56" s="132"/>
      <c r="D56" s="133"/>
      <c r="E56" s="133"/>
      <c r="F56" s="133"/>
      <c r="G56" s="133"/>
      <c r="H56" s="133"/>
      <c r="I56" s="133"/>
      <c r="J56" s="133"/>
    </row>
    <row r="57" spans="1:10" ht="16.5" thickBot="1">
      <c r="A57" s="296" t="s">
        <v>25</v>
      </c>
      <c r="B57" s="305"/>
      <c r="C57" s="305"/>
      <c r="D57" s="305"/>
      <c r="E57" s="305"/>
      <c r="F57" s="305"/>
      <c r="G57" s="305"/>
      <c r="H57" s="305"/>
      <c r="I57" s="305"/>
      <c r="J57" s="305"/>
    </row>
    <row r="58" spans="1:10" ht="13.5" thickBot="1">
      <c r="A58" s="257" t="s">
        <v>14</v>
      </c>
      <c r="B58" s="258"/>
      <c r="C58" s="150" t="s">
        <v>7</v>
      </c>
      <c r="D58" s="115" t="s">
        <v>0</v>
      </c>
      <c r="E58" s="115" t="s">
        <v>15</v>
      </c>
      <c r="F58" s="115"/>
      <c r="G58" s="150" t="s">
        <v>16</v>
      </c>
      <c r="H58" s="115" t="s">
        <v>167</v>
      </c>
      <c r="I58" s="115" t="s">
        <v>1</v>
      </c>
      <c r="J58" s="53" t="s">
        <v>69</v>
      </c>
    </row>
    <row r="59" spans="1:13" ht="13.5" thickBot="1">
      <c r="A59" s="151" t="s">
        <v>30</v>
      </c>
      <c r="B59" s="119" t="s">
        <v>80</v>
      </c>
      <c r="C59" s="98">
        <v>0.92</v>
      </c>
      <c r="D59" s="221">
        <v>75891</v>
      </c>
      <c r="E59" s="99">
        <v>1100</v>
      </c>
      <c r="F59" s="99">
        <v>0</v>
      </c>
      <c r="G59" s="99">
        <v>850.19</v>
      </c>
      <c r="H59" s="99">
        <f aca="true" t="shared" si="6" ref="H59:H68">(D59-E59-F59+G59)*18%</f>
        <v>13615.4142</v>
      </c>
      <c r="I59" s="141">
        <f aca="true" t="shared" si="7" ref="I59:I68">D59-E59-F59+G59+H59</f>
        <v>89256.6042</v>
      </c>
      <c r="J59" s="142">
        <f aca="true" t="shared" si="8" ref="J59:J68">I59-H59</f>
        <v>75641.19</v>
      </c>
      <c r="L59" s="152"/>
      <c r="M59" s="160"/>
    </row>
    <row r="60" spans="1:13" ht="13.5" thickBot="1">
      <c r="A60" s="153" t="s">
        <v>173</v>
      </c>
      <c r="B60" s="121" t="s">
        <v>170</v>
      </c>
      <c r="C60" s="103">
        <v>1.1</v>
      </c>
      <c r="D60" s="222">
        <v>75891</v>
      </c>
      <c r="E60" s="99">
        <v>1100</v>
      </c>
      <c r="F60" s="99">
        <v>0</v>
      </c>
      <c r="G60" s="99">
        <v>850.19</v>
      </c>
      <c r="H60" s="99">
        <f t="shared" si="6"/>
        <v>13615.4142</v>
      </c>
      <c r="I60" s="141">
        <f t="shared" si="7"/>
        <v>89256.6042</v>
      </c>
      <c r="J60" s="142">
        <f>I60-H60</f>
        <v>75641.19</v>
      </c>
      <c r="L60" s="152"/>
      <c r="M60" s="160"/>
    </row>
    <row r="61" spans="1:13" ht="13.5" thickBot="1">
      <c r="A61" s="153" t="s">
        <v>30</v>
      </c>
      <c r="B61" s="121" t="s">
        <v>120</v>
      </c>
      <c r="C61" s="103">
        <v>2</v>
      </c>
      <c r="D61" s="222">
        <v>75891</v>
      </c>
      <c r="E61" s="99">
        <v>1100</v>
      </c>
      <c r="F61" s="99">
        <v>0</v>
      </c>
      <c r="G61" s="99">
        <v>850.19</v>
      </c>
      <c r="H61" s="99">
        <f t="shared" si="6"/>
        <v>13615.4142</v>
      </c>
      <c r="I61" s="141">
        <f t="shared" si="7"/>
        <v>89256.6042</v>
      </c>
      <c r="J61" s="142">
        <f t="shared" si="8"/>
        <v>75641.19</v>
      </c>
      <c r="L61" s="152"/>
      <c r="M61" s="160"/>
    </row>
    <row r="62" spans="1:13" ht="13.5" thickBot="1">
      <c r="A62" s="153" t="s">
        <v>30</v>
      </c>
      <c r="B62" s="121" t="s">
        <v>169</v>
      </c>
      <c r="C62" s="103">
        <v>3</v>
      </c>
      <c r="D62" s="222">
        <v>77173</v>
      </c>
      <c r="E62" s="99">
        <v>1100</v>
      </c>
      <c r="F62" s="99">
        <v>0</v>
      </c>
      <c r="G62" s="99">
        <v>850.19</v>
      </c>
      <c r="H62" s="99">
        <f t="shared" si="6"/>
        <v>13846.1742</v>
      </c>
      <c r="I62" s="141">
        <f t="shared" si="7"/>
        <v>90769.3642</v>
      </c>
      <c r="J62" s="142">
        <f t="shared" si="8"/>
        <v>76923.19</v>
      </c>
      <c r="L62" s="152"/>
      <c r="M62" s="179"/>
    </row>
    <row r="63" spans="1:13" ht="13.5" thickBot="1">
      <c r="A63" s="153" t="s">
        <v>74</v>
      </c>
      <c r="B63" s="121" t="s">
        <v>12</v>
      </c>
      <c r="C63" s="103">
        <v>4.2</v>
      </c>
      <c r="D63" s="222">
        <v>84282</v>
      </c>
      <c r="E63" s="99">
        <v>1100</v>
      </c>
      <c r="F63" s="99">
        <v>0</v>
      </c>
      <c r="G63" s="99">
        <v>850.19</v>
      </c>
      <c r="H63" s="99">
        <f t="shared" si="6"/>
        <v>15125.7942</v>
      </c>
      <c r="I63" s="141">
        <f t="shared" si="7"/>
        <v>99157.9842</v>
      </c>
      <c r="J63" s="142">
        <f t="shared" si="8"/>
        <v>84032.19</v>
      </c>
      <c r="L63" s="152"/>
      <c r="M63" s="179"/>
    </row>
    <row r="64" spans="1:13" ht="13.5" thickBot="1">
      <c r="A64" s="153" t="s">
        <v>36</v>
      </c>
      <c r="B64" s="121" t="s">
        <v>35</v>
      </c>
      <c r="C64" s="103">
        <v>6.5</v>
      </c>
      <c r="D64" s="222">
        <v>83471</v>
      </c>
      <c r="E64" s="99">
        <v>1100</v>
      </c>
      <c r="F64" s="99">
        <v>0</v>
      </c>
      <c r="G64" s="99">
        <v>850.19</v>
      </c>
      <c r="H64" s="99">
        <f t="shared" si="6"/>
        <v>14979.8142</v>
      </c>
      <c r="I64" s="141">
        <f t="shared" si="7"/>
        <v>98201.0042</v>
      </c>
      <c r="J64" s="142">
        <f t="shared" si="8"/>
        <v>83221.19</v>
      </c>
      <c r="L64" s="152"/>
      <c r="M64" s="179"/>
    </row>
    <row r="65" spans="1:13" ht="13.5" thickBot="1">
      <c r="A65" s="153" t="s">
        <v>73</v>
      </c>
      <c r="B65" s="121" t="s">
        <v>72</v>
      </c>
      <c r="C65" s="103">
        <v>50</v>
      </c>
      <c r="D65" s="222">
        <v>84751</v>
      </c>
      <c r="E65" s="99">
        <v>1100</v>
      </c>
      <c r="F65" s="99">
        <v>0</v>
      </c>
      <c r="G65" s="99">
        <v>850.19</v>
      </c>
      <c r="H65" s="99">
        <f t="shared" si="6"/>
        <v>15210.2142</v>
      </c>
      <c r="I65" s="141">
        <f t="shared" si="7"/>
        <v>99711.4042</v>
      </c>
      <c r="J65" s="142">
        <f t="shared" si="8"/>
        <v>84501.19</v>
      </c>
      <c r="L65" s="152"/>
      <c r="M65" s="179"/>
    </row>
    <row r="66" spans="1:13" ht="13.5" thickBot="1">
      <c r="A66" s="153" t="s">
        <v>2</v>
      </c>
      <c r="B66" s="121" t="s">
        <v>29</v>
      </c>
      <c r="C66" s="103" t="s">
        <v>27</v>
      </c>
      <c r="D66" s="222">
        <v>76725</v>
      </c>
      <c r="E66" s="127">
        <v>0</v>
      </c>
      <c r="F66" s="99">
        <v>0</v>
      </c>
      <c r="G66" s="99">
        <v>850.19</v>
      </c>
      <c r="H66" s="99">
        <f t="shared" si="6"/>
        <v>13963.5342</v>
      </c>
      <c r="I66" s="141">
        <f t="shared" si="7"/>
        <v>91538.7242</v>
      </c>
      <c r="J66" s="142">
        <f t="shared" si="8"/>
        <v>77575.19</v>
      </c>
      <c r="L66" s="152"/>
      <c r="M66" s="179"/>
    </row>
    <row r="67" spans="1:13" ht="13.5" thickBot="1">
      <c r="A67" s="153" t="s">
        <v>2</v>
      </c>
      <c r="B67" s="121" t="s">
        <v>31</v>
      </c>
      <c r="C67" s="103" t="s">
        <v>27</v>
      </c>
      <c r="D67" s="222">
        <v>75914</v>
      </c>
      <c r="E67" s="127">
        <v>0</v>
      </c>
      <c r="F67" s="99">
        <v>0</v>
      </c>
      <c r="G67" s="99">
        <v>850.19</v>
      </c>
      <c r="H67" s="99">
        <f t="shared" si="6"/>
        <v>13817.5542</v>
      </c>
      <c r="I67" s="141">
        <f t="shared" si="7"/>
        <v>90581.7442</v>
      </c>
      <c r="J67" s="142">
        <f t="shared" si="8"/>
        <v>76764.19</v>
      </c>
      <c r="L67" s="152"/>
      <c r="M67" s="179"/>
    </row>
    <row r="68" spans="1:13" ht="13.5" thickBot="1">
      <c r="A68" s="154" t="s">
        <v>2</v>
      </c>
      <c r="B68" s="155" t="s">
        <v>32</v>
      </c>
      <c r="C68" s="108" t="s">
        <v>27</v>
      </c>
      <c r="D68" s="223">
        <v>69011</v>
      </c>
      <c r="E68" s="130">
        <v>0</v>
      </c>
      <c r="F68" s="99">
        <v>0</v>
      </c>
      <c r="G68" s="99">
        <v>850.19</v>
      </c>
      <c r="H68" s="99">
        <f t="shared" si="6"/>
        <v>12575.0142</v>
      </c>
      <c r="I68" s="141">
        <f t="shared" si="7"/>
        <v>82436.20420000001</v>
      </c>
      <c r="J68" s="142">
        <f t="shared" si="8"/>
        <v>69861.19</v>
      </c>
      <c r="L68" s="152"/>
      <c r="M68" s="179"/>
    </row>
    <row r="69" spans="12:13" ht="12.75">
      <c r="L69" s="152"/>
      <c r="M69" s="179"/>
    </row>
    <row r="70" spans="1:13" ht="13.5">
      <c r="A70" s="20"/>
      <c r="L70" s="152"/>
      <c r="M70" s="179"/>
    </row>
    <row r="71" spans="12:13" ht="12.75">
      <c r="L71" s="160"/>
      <c r="M71" s="160"/>
    </row>
    <row r="72" spans="12:13" ht="12.75">
      <c r="L72" s="160"/>
      <c r="M72" s="160"/>
    </row>
    <row r="73" spans="12:13" ht="12.75">
      <c r="L73" s="160"/>
      <c r="M73" s="160"/>
    </row>
  </sheetData>
  <sheetProtection/>
  <mergeCells count="14">
    <mergeCell ref="B5:J5"/>
    <mergeCell ref="A6:J6"/>
    <mergeCell ref="A1:J1"/>
    <mergeCell ref="B3:J3"/>
    <mergeCell ref="B4:J4"/>
    <mergeCell ref="K9:M10"/>
    <mergeCell ref="K37:M38"/>
    <mergeCell ref="A9:J9"/>
    <mergeCell ref="A10:J10"/>
    <mergeCell ref="A11:B11"/>
    <mergeCell ref="A58:B58"/>
    <mergeCell ref="A36:J36"/>
    <mergeCell ref="A37:B37"/>
    <mergeCell ref="A57:J57"/>
  </mergeCells>
  <printOptions/>
  <pageMargins left="0.708661417322835" right="0.708661417322835" top="0.248031496" bottom="0.248031496" header="0.31496062992126" footer="0.31496062992126"/>
  <pageSetup horizontalDpi="300" verticalDpi="300" orientation="landscape" paperSize="9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87"/>
  <sheetViews>
    <sheetView zoomScalePageLayoutView="0" workbookViewId="0" topLeftCell="A70">
      <selection activeCell="E86" sqref="E86"/>
    </sheetView>
  </sheetViews>
  <sheetFormatPr defaultColWidth="9.140625" defaultRowHeight="12.75"/>
  <cols>
    <col min="1" max="1" width="20.140625" style="131" customWidth="1"/>
    <col min="2" max="2" width="24.8515625" style="131" bestFit="1" customWidth="1"/>
    <col min="3" max="3" width="6.28125" style="131" bestFit="1" customWidth="1"/>
    <col min="4" max="4" width="13.7109375" style="131" bestFit="1" customWidth="1"/>
    <col min="5" max="5" width="7.57421875" style="131" bestFit="1" customWidth="1"/>
    <col min="6" max="6" width="7.57421875" style="131" customWidth="1"/>
    <col min="7" max="7" width="10.140625" style="131" bestFit="1" customWidth="1"/>
    <col min="8" max="8" width="9.57421875" style="131" bestFit="1" customWidth="1"/>
    <col min="9" max="9" width="13.140625" style="131" bestFit="1" customWidth="1"/>
    <col min="10" max="16384" width="9.140625" style="131" customWidth="1"/>
  </cols>
  <sheetData>
    <row r="1" ht="13.5" thickBot="1"/>
    <row r="2" spans="1:8" ht="23.25">
      <c r="A2" s="300" t="s">
        <v>87</v>
      </c>
      <c r="B2" s="300"/>
      <c r="C2" s="300"/>
      <c r="D2" s="300"/>
      <c r="E2" s="300"/>
      <c r="F2" s="300"/>
      <c r="G2" s="300"/>
      <c r="H2" s="300"/>
    </row>
    <row r="3" spans="1:8" ht="16.5">
      <c r="A3" s="311" t="s">
        <v>88</v>
      </c>
      <c r="B3" s="311"/>
      <c r="C3" s="311"/>
      <c r="D3" s="311"/>
      <c r="E3" s="311"/>
      <c r="F3" s="311"/>
      <c r="G3" s="311"/>
      <c r="H3" s="311"/>
    </row>
    <row r="4" spans="1:8" ht="15">
      <c r="A4" s="252" t="s">
        <v>83</v>
      </c>
      <c r="B4" s="252"/>
      <c r="C4" s="252"/>
      <c r="D4" s="252"/>
      <c r="E4" s="252"/>
      <c r="F4" s="252"/>
      <c r="G4" s="252"/>
      <c r="H4" s="252"/>
    </row>
    <row r="5" spans="1:8" ht="15">
      <c r="A5" s="252" t="s">
        <v>84</v>
      </c>
      <c r="B5" s="252"/>
      <c r="C5" s="252"/>
      <c r="D5" s="252"/>
      <c r="E5" s="252"/>
      <c r="F5" s="252"/>
      <c r="G5" s="252"/>
      <c r="H5" s="252"/>
    </row>
    <row r="6" spans="1:8" ht="15">
      <c r="A6" s="252" t="s">
        <v>85</v>
      </c>
      <c r="B6" s="252"/>
      <c r="C6" s="252"/>
      <c r="D6" s="252"/>
      <c r="E6" s="252"/>
      <c r="F6" s="252"/>
      <c r="G6" s="252"/>
      <c r="H6" s="252"/>
    </row>
    <row r="7" spans="1:8" ht="18">
      <c r="A7" s="307" t="s">
        <v>86</v>
      </c>
      <c r="B7" s="307"/>
      <c r="C7" s="307"/>
      <c r="D7" s="307"/>
      <c r="E7" s="307"/>
      <c r="F7" s="307"/>
      <c r="G7" s="307"/>
      <c r="H7" s="307"/>
    </row>
    <row r="8" spans="1:8" ht="18.75" thickBot="1">
      <c r="A8" s="180"/>
      <c r="B8" s="180"/>
      <c r="C8" s="180"/>
      <c r="D8" s="180"/>
      <c r="E8" s="180"/>
      <c r="F8" s="180"/>
      <c r="G8" s="180"/>
      <c r="H8" s="180"/>
    </row>
    <row r="9" spans="1:9" ht="15.75" thickBot="1">
      <c r="A9" s="312" t="s">
        <v>186</v>
      </c>
      <c r="B9" s="313"/>
      <c r="C9" s="313"/>
      <c r="D9" s="313"/>
      <c r="E9" s="313"/>
      <c r="F9" s="313"/>
      <c r="G9" s="313"/>
      <c r="H9" s="313"/>
      <c r="I9" s="314"/>
    </row>
    <row r="10" spans="1:9" ht="16.5" thickBot="1">
      <c r="A10" s="246" t="s">
        <v>26</v>
      </c>
      <c r="B10" s="247"/>
      <c r="C10" s="247"/>
      <c r="D10" s="247"/>
      <c r="E10" s="247"/>
      <c r="F10" s="247"/>
      <c r="G10" s="247"/>
      <c r="H10" s="247"/>
      <c r="I10" s="248"/>
    </row>
    <row r="11" spans="1:9" ht="13.5" thickBot="1">
      <c r="A11" s="308" t="s">
        <v>14</v>
      </c>
      <c r="B11" s="309"/>
      <c r="C11" s="134" t="s">
        <v>7</v>
      </c>
      <c r="D11" s="136" t="s">
        <v>0</v>
      </c>
      <c r="E11" s="136" t="s">
        <v>137</v>
      </c>
      <c r="F11" s="136"/>
      <c r="G11" s="135" t="s">
        <v>168</v>
      </c>
      <c r="H11" s="137" t="s">
        <v>1</v>
      </c>
      <c r="I11" s="72" t="s">
        <v>69</v>
      </c>
    </row>
    <row r="12" spans="1:9" ht="12.75">
      <c r="A12" s="181" t="s">
        <v>155</v>
      </c>
      <c r="B12" s="182" t="s">
        <v>102</v>
      </c>
      <c r="C12" s="139">
        <v>11</v>
      </c>
      <c r="D12" s="228">
        <v>86991</v>
      </c>
      <c r="E12" s="125">
        <v>1100</v>
      </c>
      <c r="F12" s="125"/>
      <c r="G12" s="183">
        <f>(D12-E12)*18%</f>
        <v>15460.38</v>
      </c>
      <c r="H12" s="125">
        <f>D12-E12+G12</f>
        <v>101351.38</v>
      </c>
      <c r="I12" s="125">
        <f>H12-G12</f>
        <v>85891</v>
      </c>
    </row>
    <row r="13" spans="1:9" ht="12.75">
      <c r="A13" s="184" t="s">
        <v>155</v>
      </c>
      <c r="B13" s="102" t="s">
        <v>138</v>
      </c>
      <c r="C13" s="103" t="s">
        <v>101</v>
      </c>
      <c r="D13" s="82">
        <v>86191</v>
      </c>
      <c r="E13" s="127">
        <v>1100</v>
      </c>
      <c r="F13" s="127"/>
      <c r="G13" s="93">
        <f aca="true" t="shared" si="0" ref="G13:G33">(D13-E13)*18%</f>
        <v>15316.38</v>
      </c>
      <c r="H13" s="127">
        <f aca="true" t="shared" si="1" ref="H13:H33">D13-E13+G13</f>
        <v>100407.38</v>
      </c>
      <c r="I13" s="125">
        <f aca="true" t="shared" si="2" ref="I13:I33">H13-G13</f>
        <v>85091</v>
      </c>
    </row>
    <row r="14" spans="1:9" ht="12.75">
      <c r="A14" s="184" t="s">
        <v>155</v>
      </c>
      <c r="B14" s="102" t="s">
        <v>20</v>
      </c>
      <c r="C14" s="103">
        <v>6</v>
      </c>
      <c r="D14" s="82">
        <v>87341</v>
      </c>
      <c r="E14" s="127">
        <v>1100</v>
      </c>
      <c r="F14" s="127"/>
      <c r="G14" s="93">
        <f t="shared" si="0"/>
        <v>15523.38</v>
      </c>
      <c r="H14" s="127">
        <f t="shared" si="1"/>
        <v>101764.38</v>
      </c>
      <c r="I14" s="125">
        <f t="shared" si="2"/>
        <v>86241</v>
      </c>
    </row>
    <row r="15" spans="1:9" ht="12.75">
      <c r="A15" s="184" t="s">
        <v>155</v>
      </c>
      <c r="B15" s="102" t="s">
        <v>21</v>
      </c>
      <c r="C15" s="103">
        <v>3</v>
      </c>
      <c r="D15" s="82">
        <v>87541</v>
      </c>
      <c r="E15" s="127">
        <v>1100</v>
      </c>
      <c r="F15" s="127"/>
      <c r="G15" s="93">
        <f t="shared" si="0"/>
        <v>15559.38</v>
      </c>
      <c r="H15" s="127">
        <f t="shared" si="1"/>
        <v>102000.38</v>
      </c>
      <c r="I15" s="125">
        <f t="shared" si="2"/>
        <v>86441</v>
      </c>
    </row>
    <row r="16" spans="1:9" ht="12.75">
      <c r="A16" s="184" t="s">
        <v>155</v>
      </c>
      <c r="B16" s="102" t="s">
        <v>164</v>
      </c>
      <c r="C16" s="103">
        <v>3.4</v>
      </c>
      <c r="D16" s="82">
        <v>90371</v>
      </c>
      <c r="E16" s="127">
        <v>1100</v>
      </c>
      <c r="F16" s="127"/>
      <c r="G16" s="93">
        <f t="shared" si="0"/>
        <v>16068.779999999999</v>
      </c>
      <c r="H16" s="127">
        <f>D16-E16+G16</f>
        <v>105339.78</v>
      </c>
      <c r="I16" s="125">
        <f t="shared" si="2"/>
        <v>89271</v>
      </c>
    </row>
    <row r="17" spans="1:9" ht="12.75">
      <c r="A17" s="184" t="s">
        <v>6</v>
      </c>
      <c r="B17" s="102" t="s">
        <v>17</v>
      </c>
      <c r="C17" s="103">
        <v>3</v>
      </c>
      <c r="D17" s="82">
        <v>88341</v>
      </c>
      <c r="E17" s="127">
        <v>1100</v>
      </c>
      <c r="F17" s="127"/>
      <c r="G17" s="93">
        <f t="shared" si="0"/>
        <v>15703.38</v>
      </c>
      <c r="H17" s="127">
        <f t="shared" si="1"/>
        <v>102944.38</v>
      </c>
      <c r="I17" s="125">
        <f t="shared" si="2"/>
        <v>87241</v>
      </c>
    </row>
    <row r="18" spans="1:9" ht="12.75">
      <c r="A18" s="184" t="s">
        <v>18</v>
      </c>
      <c r="B18" s="102" t="s">
        <v>19</v>
      </c>
      <c r="C18" s="103">
        <v>11</v>
      </c>
      <c r="D18" s="82">
        <v>88941</v>
      </c>
      <c r="E18" s="127">
        <v>1100</v>
      </c>
      <c r="F18" s="127"/>
      <c r="G18" s="93">
        <f t="shared" si="0"/>
        <v>15811.38</v>
      </c>
      <c r="H18" s="127">
        <f t="shared" si="1"/>
        <v>103652.38</v>
      </c>
      <c r="I18" s="125">
        <f t="shared" si="2"/>
        <v>87841</v>
      </c>
    </row>
    <row r="19" spans="1:9" ht="12.75">
      <c r="A19" s="184" t="s">
        <v>156</v>
      </c>
      <c r="B19" s="102" t="s">
        <v>79</v>
      </c>
      <c r="C19" s="103">
        <v>12</v>
      </c>
      <c r="D19" s="82">
        <v>94621</v>
      </c>
      <c r="E19" s="127">
        <v>1100</v>
      </c>
      <c r="F19" s="127"/>
      <c r="G19" s="93">
        <f t="shared" si="0"/>
        <v>16833.78</v>
      </c>
      <c r="H19" s="127">
        <f t="shared" si="1"/>
        <v>110354.78</v>
      </c>
      <c r="I19" s="125">
        <f t="shared" si="2"/>
        <v>93521</v>
      </c>
    </row>
    <row r="20" spans="1:9" ht="12.75">
      <c r="A20" s="184" t="s">
        <v>156</v>
      </c>
      <c r="B20" s="102" t="s">
        <v>96</v>
      </c>
      <c r="C20" s="103"/>
      <c r="D20" s="82">
        <v>93821</v>
      </c>
      <c r="E20" s="127">
        <v>1100</v>
      </c>
      <c r="F20" s="127"/>
      <c r="G20" s="93">
        <f t="shared" si="0"/>
        <v>16689.78</v>
      </c>
      <c r="H20" s="127">
        <f t="shared" si="1"/>
        <v>109410.78</v>
      </c>
      <c r="I20" s="125">
        <f t="shared" si="2"/>
        <v>92721</v>
      </c>
    </row>
    <row r="21" spans="1:9" ht="12.75">
      <c r="A21" s="184" t="s">
        <v>104</v>
      </c>
      <c r="B21" s="102" t="s">
        <v>105</v>
      </c>
      <c r="C21" s="103">
        <v>12</v>
      </c>
      <c r="D21" s="82">
        <v>88021</v>
      </c>
      <c r="E21" s="127">
        <v>1100</v>
      </c>
      <c r="F21" s="127"/>
      <c r="G21" s="93">
        <f t="shared" si="0"/>
        <v>15645.779999999999</v>
      </c>
      <c r="H21" s="127">
        <f t="shared" si="1"/>
        <v>102566.78</v>
      </c>
      <c r="I21" s="125">
        <f t="shared" si="2"/>
        <v>86921</v>
      </c>
    </row>
    <row r="22" spans="1:9" ht="12.75">
      <c r="A22" s="184" t="s">
        <v>104</v>
      </c>
      <c r="B22" s="102" t="s">
        <v>139</v>
      </c>
      <c r="C22" s="103">
        <v>10</v>
      </c>
      <c r="D22" s="82">
        <v>90121</v>
      </c>
      <c r="E22" s="127">
        <v>1100</v>
      </c>
      <c r="F22" s="127"/>
      <c r="G22" s="93">
        <f t="shared" si="0"/>
        <v>16023.779999999999</v>
      </c>
      <c r="H22" s="127">
        <f t="shared" si="1"/>
        <v>105044.78</v>
      </c>
      <c r="I22" s="125">
        <f t="shared" si="2"/>
        <v>89021</v>
      </c>
    </row>
    <row r="23" spans="1:9" ht="12.75">
      <c r="A23" s="184" t="s">
        <v>95</v>
      </c>
      <c r="B23" s="102" t="s">
        <v>94</v>
      </c>
      <c r="C23" s="103">
        <v>1.9</v>
      </c>
      <c r="D23" s="82">
        <v>95671</v>
      </c>
      <c r="E23" s="127">
        <v>1100</v>
      </c>
      <c r="F23" s="127"/>
      <c r="G23" s="93">
        <f t="shared" si="0"/>
        <v>17022.78</v>
      </c>
      <c r="H23" s="127">
        <f t="shared" si="1"/>
        <v>111593.78</v>
      </c>
      <c r="I23" s="125">
        <f t="shared" si="2"/>
        <v>94571</v>
      </c>
    </row>
    <row r="24" spans="1:9" ht="12.75">
      <c r="A24" s="184" t="s">
        <v>104</v>
      </c>
      <c r="B24" s="102" t="s">
        <v>81</v>
      </c>
      <c r="C24" s="103">
        <v>3</v>
      </c>
      <c r="D24" s="82">
        <v>88821</v>
      </c>
      <c r="E24" s="127">
        <v>1100</v>
      </c>
      <c r="F24" s="127"/>
      <c r="G24" s="93">
        <f t="shared" si="0"/>
        <v>15789.779999999999</v>
      </c>
      <c r="H24" s="127">
        <f t="shared" si="1"/>
        <v>103510.78</v>
      </c>
      <c r="I24" s="125">
        <f t="shared" si="2"/>
        <v>87721</v>
      </c>
    </row>
    <row r="25" spans="1:9" ht="12.75">
      <c r="A25" s="184" t="s">
        <v>104</v>
      </c>
      <c r="B25" s="102" t="s">
        <v>90</v>
      </c>
      <c r="C25" s="103">
        <v>8</v>
      </c>
      <c r="D25" s="82">
        <v>91871</v>
      </c>
      <c r="E25" s="127">
        <v>1100</v>
      </c>
      <c r="F25" s="127"/>
      <c r="G25" s="93">
        <f t="shared" si="0"/>
        <v>16338.779999999999</v>
      </c>
      <c r="H25" s="127">
        <f t="shared" si="1"/>
        <v>107109.78</v>
      </c>
      <c r="I25" s="125">
        <f t="shared" si="2"/>
        <v>90771</v>
      </c>
    </row>
    <row r="26" spans="1:9" ht="12.75">
      <c r="A26" s="184" t="s">
        <v>104</v>
      </c>
      <c r="B26" s="102" t="s">
        <v>103</v>
      </c>
      <c r="C26" s="103"/>
      <c r="D26" s="82">
        <v>91071</v>
      </c>
      <c r="E26" s="127">
        <v>1100</v>
      </c>
      <c r="F26" s="127"/>
      <c r="G26" s="93">
        <f t="shared" si="0"/>
        <v>16194.779999999999</v>
      </c>
      <c r="H26" s="127">
        <f t="shared" si="1"/>
        <v>106165.78</v>
      </c>
      <c r="I26" s="125">
        <f t="shared" si="2"/>
        <v>89971</v>
      </c>
    </row>
    <row r="27" spans="1:9" ht="12.75">
      <c r="A27" s="184" t="s">
        <v>160</v>
      </c>
      <c r="B27" s="102" t="s">
        <v>161</v>
      </c>
      <c r="C27" s="103">
        <v>40</v>
      </c>
      <c r="D27" s="82">
        <v>90321</v>
      </c>
      <c r="E27" s="127">
        <v>1100</v>
      </c>
      <c r="F27" s="127"/>
      <c r="G27" s="93">
        <f t="shared" si="0"/>
        <v>16059.779999999999</v>
      </c>
      <c r="H27" s="127">
        <f aca="true" t="shared" si="3" ref="H27:H32">D27-E27+G27</f>
        <v>105280.78</v>
      </c>
      <c r="I27" s="125">
        <f t="shared" si="2"/>
        <v>89221</v>
      </c>
    </row>
    <row r="28" spans="1:9" ht="12.75">
      <c r="A28" s="184" t="s">
        <v>160</v>
      </c>
      <c r="B28" s="102" t="s">
        <v>159</v>
      </c>
      <c r="C28" s="103">
        <v>8</v>
      </c>
      <c r="D28" s="82">
        <v>88701</v>
      </c>
      <c r="E28" s="127">
        <v>1100</v>
      </c>
      <c r="F28" s="127"/>
      <c r="G28" s="93">
        <f t="shared" si="0"/>
        <v>15768.18</v>
      </c>
      <c r="H28" s="127">
        <f t="shared" si="3"/>
        <v>103369.18</v>
      </c>
      <c r="I28" s="125">
        <f t="shared" si="2"/>
        <v>87601</v>
      </c>
    </row>
    <row r="29" spans="1:9" ht="12.75">
      <c r="A29" s="184" t="s">
        <v>160</v>
      </c>
      <c r="B29" s="102" t="s">
        <v>162</v>
      </c>
      <c r="C29" s="103">
        <v>65</v>
      </c>
      <c r="D29" s="82">
        <v>90371</v>
      </c>
      <c r="E29" s="127">
        <v>1100</v>
      </c>
      <c r="F29" s="127"/>
      <c r="G29" s="93">
        <f t="shared" si="0"/>
        <v>16068.779999999999</v>
      </c>
      <c r="H29" s="127">
        <f t="shared" si="3"/>
        <v>105339.78</v>
      </c>
      <c r="I29" s="125">
        <f t="shared" si="2"/>
        <v>89271</v>
      </c>
    </row>
    <row r="30" spans="1:9" ht="12.75">
      <c r="A30" s="184" t="s">
        <v>160</v>
      </c>
      <c r="B30" s="102" t="s">
        <v>163</v>
      </c>
      <c r="C30" s="103">
        <v>55</v>
      </c>
      <c r="D30" s="82">
        <v>90321</v>
      </c>
      <c r="E30" s="127">
        <v>1100</v>
      </c>
      <c r="F30" s="127"/>
      <c r="G30" s="93">
        <f t="shared" si="0"/>
        <v>16059.779999999999</v>
      </c>
      <c r="H30" s="127">
        <f t="shared" si="3"/>
        <v>105280.78</v>
      </c>
      <c r="I30" s="125">
        <f t="shared" si="2"/>
        <v>89221</v>
      </c>
    </row>
    <row r="31" spans="1:9" ht="12.75">
      <c r="A31" s="184" t="s">
        <v>166</v>
      </c>
      <c r="B31" s="102" t="s">
        <v>165</v>
      </c>
      <c r="C31" s="103">
        <v>3</v>
      </c>
      <c r="D31" s="82">
        <v>92091</v>
      </c>
      <c r="E31" s="127">
        <v>1100</v>
      </c>
      <c r="F31" s="127"/>
      <c r="G31" s="93">
        <f t="shared" si="0"/>
        <v>16378.38</v>
      </c>
      <c r="H31" s="127">
        <f t="shared" si="3"/>
        <v>107369.38</v>
      </c>
      <c r="I31" s="125">
        <f t="shared" si="2"/>
        <v>90991</v>
      </c>
    </row>
    <row r="32" spans="1:9" ht="12.75">
      <c r="A32" s="184"/>
      <c r="B32" s="102" t="s">
        <v>171</v>
      </c>
      <c r="C32" s="103"/>
      <c r="D32" s="82">
        <v>91541</v>
      </c>
      <c r="E32" s="127">
        <v>1100</v>
      </c>
      <c r="F32" s="127"/>
      <c r="G32" s="93">
        <f>(D32-E32)*18%</f>
        <v>16279.38</v>
      </c>
      <c r="H32" s="127">
        <f t="shared" si="3"/>
        <v>106720.38</v>
      </c>
      <c r="I32" s="125">
        <f>H32-G32</f>
        <v>90441</v>
      </c>
    </row>
    <row r="33" spans="1:9" ht="12.75">
      <c r="A33" s="35" t="s">
        <v>97</v>
      </c>
      <c r="B33" s="102" t="s">
        <v>140</v>
      </c>
      <c r="C33" s="103" t="s">
        <v>100</v>
      </c>
      <c r="D33" s="82">
        <v>91541</v>
      </c>
      <c r="E33" s="127">
        <v>1100</v>
      </c>
      <c r="F33" s="127"/>
      <c r="G33" s="93">
        <f t="shared" si="0"/>
        <v>16279.38</v>
      </c>
      <c r="H33" s="127">
        <f t="shared" si="1"/>
        <v>106720.38</v>
      </c>
      <c r="I33" s="125">
        <f t="shared" si="2"/>
        <v>90441</v>
      </c>
    </row>
    <row r="34" spans="1:9" ht="12.75">
      <c r="A34" s="184"/>
      <c r="B34" s="102"/>
      <c r="C34" s="103"/>
      <c r="D34" s="93"/>
      <c r="E34" s="127"/>
      <c r="F34" s="127"/>
      <c r="G34" s="93"/>
      <c r="H34" s="127"/>
      <c r="I34" s="185"/>
    </row>
    <row r="35" spans="1:9" ht="12.75">
      <c r="A35" s="184"/>
      <c r="B35" s="102"/>
      <c r="C35" s="103"/>
      <c r="D35" s="93"/>
      <c r="E35" s="127"/>
      <c r="F35" s="127"/>
      <c r="G35" s="93"/>
      <c r="H35" s="127"/>
      <c r="I35" s="185"/>
    </row>
    <row r="36" spans="2:8" ht="13.5" thickBot="1">
      <c r="B36" s="132"/>
      <c r="D36" s="133"/>
      <c r="E36" s="133"/>
      <c r="F36" s="133"/>
      <c r="G36" s="133"/>
      <c r="H36" s="133"/>
    </row>
    <row r="37" spans="1:9" ht="16.5" thickBot="1">
      <c r="A37" s="246" t="s">
        <v>22</v>
      </c>
      <c r="B37" s="247"/>
      <c r="C37" s="247"/>
      <c r="D37" s="247"/>
      <c r="E37" s="247"/>
      <c r="F37" s="247"/>
      <c r="G37" s="247"/>
      <c r="H37" s="247"/>
      <c r="I37" s="248"/>
    </row>
    <row r="38" spans="1:9" ht="13.5" thickBot="1">
      <c r="A38" s="249" t="s">
        <v>14</v>
      </c>
      <c r="B38" s="310"/>
      <c r="C38" s="186" t="s">
        <v>7</v>
      </c>
      <c r="D38" s="114" t="s">
        <v>0</v>
      </c>
      <c r="E38" s="114" t="s">
        <v>137</v>
      </c>
      <c r="F38" s="114"/>
      <c r="G38" s="150" t="s">
        <v>168</v>
      </c>
      <c r="H38" s="117" t="s">
        <v>1</v>
      </c>
      <c r="I38" s="52" t="s">
        <v>69</v>
      </c>
    </row>
    <row r="39" spans="1:9" ht="13.5" thickBot="1">
      <c r="A39" s="96" t="s">
        <v>6</v>
      </c>
      <c r="B39" s="97" t="s">
        <v>23</v>
      </c>
      <c r="C39" s="98">
        <v>0.9</v>
      </c>
      <c r="D39" s="81">
        <v>77518</v>
      </c>
      <c r="E39" s="99">
        <v>1100</v>
      </c>
      <c r="F39" s="99">
        <v>0</v>
      </c>
      <c r="G39" s="92">
        <f>(D39-E39-F39)*18%</f>
        <v>13755.24</v>
      </c>
      <c r="H39" s="99">
        <f>D39-E39-F39+G39</f>
        <v>90173.24</v>
      </c>
      <c r="I39" s="125">
        <f aca="true" t="shared" si="4" ref="I39:I56">H39-G39</f>
        <v>76418</v>
      </c>
    </row>
    <row r="40" spans="1:9" ht="13.5" thickBot="1">
      <c r="A40" s="126" t="s">
        <v>107</v>
      </c>
      <c r="B40" s="102" t="s">
        <v>106</v>
      </c>
      <c r="C40" s="103">
        <v>1.2</v>
      </c>
      <c r="D40" s="82">
        <v>77035</v>
      </c>
      <c r="E40" s="127">
        <v>1100</v>
      </c>
      <c r="F40" s="99">
        <v>0</v>
      </c>
      <c r="G40" s="92">
        <f aca="true" t="shared" si="5" ref="G40:G56">(D40-E40-F40)*18%</f>
        <v>13668.3</v>
      </c>
      <c r="H40" s="99">
        <f aca="true" t="shared" si="6" ref="H40:H56">D40-E40-F40+G40</f>
        <v>89603.3</v>
      </c>
      <c r="I40" s="125">
        <f t="shared" si="4"/>
        <v>75935</v>
      </c>
    </row>
    <row r="41" spans="1:9" ht="13.5" thickBot="1">
      <c r="A41" s="126" t="s">
        <v>5</v>
      </c>
      <c r="B41" s="102" t="s">
        <v>172</v>
      </c>
      <c r="C41" s="103">
        <v>2.7</v>
      </c>
      <c r="D41" s="82">
        <v>72808</v>
      </c>
      <c r="E41" s="127">
        <v>1100</v>
      </c>
      <c r="F41" s="99">
        <v>0</v>
      </c>
      <c r="G41" s="92">
        <f>(D41-E41-F41)*18%</f>
        <v>12907.439999999999</v>
      </c>
      <c r="H41" s="99">
        <f>D41-E41-F41+G41</f>
        <v>84615.44</v>
      </c>
      <c r="I41" s="125">
        <f>H41-G41</f>
        <v>71708</v>
      </c>
    </row>
    <row r="42" spans="1:9" ht="13.5" thickBot="1">
      <c r="A42" s="126" t="s">
        <v>5</v>
      </c>
      <c r="B42" s="128" t="s">
        <v>11</v>
      </c>
      <c r="C42" s="103">
        <v>8</v>
      </c>
      <c r="D42" s="82">
        <v>72308</v>
      </c>
      <c r="E42" s="127">
        <v>1100</v>
      </c>
      <c r="F42" s="99">
        <v>0</v>
      </c>
      <c r="G42" s="92">
        <f t="shared" si="5"/>
        <v>12817.439999999999</v>
      </c>
      <c r="H42" s="99">
        <f t="shared" si="6"/>
        <v>84025.44</v>
      </c>
      <c r="I42" s="125">
        <f t="shared" si="4"/>
        <v>71208</v>
      </c>
    </row>
    <row r="43" spans="1:9" ht="13.5" thickBot="1">
      <c r="A43" s="129" t="s">
        <v>5</v>
      </c>
      <c r="B43" s="128" t="s">
        <v>108</v>
      </c>
      <c r="C43" s="103">
        <v>8</v>
      </c>
      <c r="D43" s="82">
        <v>75128</v>
      </c>
      <c r="E43" s="127">
        <v>1100</v>
      </c>
      <c r="F43" s="99">
        <v>0</v>
      </c>
      <c r="G43" s="92">
        <f t="shared" si="5"/>
        <v>13325.039999999999</v>
      </c>
      <c r="H43" s="99">
        <f t="shared" si="6"/>
        <v>87353.04</v>
      </c>
      <c r="I43" s="125">
        <f t="shared" si="4"/>
        <v>74028</v>
      </c>
    </row>
    <row r="44" spans="1:9" ht="13.5" thickBot="1">
      <c r="A44" s="129" t="s">
        <v>24</v>
      </c>
      <c r="B44" s="128" t="s">
        <v>89</v>
      </c>
      <c r="C44" s="103">
        <v>18</v>
      </c>
      <c r="D44" s="82">
        <v>74525</v>
      </c>
      <c r="E44" s="127">
        <v>1100</v>
      </c>
      <c r="F44" s="99">
        <v>0</v>
      </c>
      <c r="G44" s="92">
        <f t="shared" si="5"/>
        <v>13216.5</v>
      </c>
      <c r="H44" s="99">
        <f t="shared" si="6"/>
        <v>86641.5</v>
      </c>
      <c r="I44" s="125">
        <f t="shared" si="4"/>
        <v>73425</v>
      </c>
    </row>
    <row r="45" spans="1:9" ht="13.5" thickBot="1">
      <c r="A45" s="129" t="s">
        <v>9</v>
      </c>
      <c r="B45" s="128" t="s">
        <v>8</v>
      </c>
      <c r="C45" s="103">
        <v>1.2</v>
      </c>
      <c r="D45" s="82">
        <v>73658</v>
      </c>
      <c r="E45" s="127">
        <v>1100</v>
      </c>
      <c r="F45" s="99">
        <v>0</v>
      </c>
      <c r="G45" s="92">
        <f t="shared" si="5"/>
        <v>13060.439999999999</v>
      </c>
      <c r="H45" s="99">
        <f t="shared" si="6"/>
        <v>85618.44</v>
      </c>
      <c r="I45" s="125">
        <f t="shared" si="4"/>
        <v>72558</v>
      </c>
    </row>
    <row r="46" spans="1:9" ht="13.5" thickBot="1">
      <c r="A46" s="129" t="s">
        <v>71</v>
      </c>
      <c r="B46" s="128" t="s">
        <v>70</v>
      </c>
      <c r="C46" s="103">
        <v>0.35</v>
      </c>
      <c r="D46" s="82">
        <v>75658</v>
      </c>
      <c r="E46" s="127">
        <v>1100</v>
      </c>
      <c r="F46" s="99">
        <v>0</v>
      </c>
      <c r="G46" s="92">
        <f t="shared" si="5"/>
        <v>13420.439999999999</v>
      </c>
      <c r="H46" s="99">
        <f t="shared" si="6"/>
        <v>87978.44</v>
      </c>
      <c r="I46" s="125">
        <f t="shared" si="4"/>
        <v>74558</v>
      </c>
    </row>
    <row r="47" spans="1:9" ht="13.5" thickBot="1">
      <c r="A47" s="129" t="s">
        <v>10</v>
      </c>
      <c r="B47" s="128" t="s">
        <v>114</v>
      </c>
      <c r="C47" s="103">
        <v>0.28</v>
      </c>
      <c r="D47" s="82">
        <v>76173</v>
      </c>
      <c r="E47" s="127">
        <v>1100</v>
      </c>
      <c r="F47" s="99">
        <v>0</v>
      </c>
      <c r="G47" s="92">
        <f t="shared" si="5"/>
        <v>13513.14</v>
      </c>
      <c r="H47" s="99">
        <f t="shared" si="6"/>
        <v>88586.14</v>
      </c>
      <c r="I47" s="125">
        <f t="shared" si="4"/>
        <v>75073</v>
      </c>
    </row>
    <row r="48" spans="1:9" ht="13.5" thickBot="1">
      <c r="A48" s="129" t="s">
        <v>10</v>
      </c>
      <c r="B48" s="128" t="s">
        <v>112</v>
      </c>
      <c r="C48" s="103">
        <v>0.22</v>
      </c>
      <c r="D48" s="82">
        <v>76173</v>
      </c>
      <c r="E48" s="127">
        <v>1100</v>
      </c>
      <c r="F48" s="99">
        <v>0</v>
      </c>
      <c r="G48" s="92">
        <f t="shared" si="5"/>
        <v>13513.14</v>
      </c>
      <c r="H48" s="99">
        <f t="shared" si="6"/>
        <v>88586.14</v>
      </c>
      <c r="I48" s="125">
        <f t="shared" si="4"/>
        <v>75073</v>
      </c>
    </row>
    <row r="49" spans="1:9" ht="13.5" thickBot="1">
      <c r="A49" s="129" t="s">
        <v>33</v>
      </c>
      <c r="B49" s="128" t="s">
        <v>34</v>
      </c>
      <c r="C49" s="103">
        <v>0.43</v>
      </c>
      <c r="D49" s="82">
        <v>79433</v>
      </c>
      <c r="E49" s="127">
        <v>1100</v>
      </c>
      <c r="F49" s="99">
        <v>0</v>
      </c>
      <c r="G49" s="92">
        <f t="shared" si="5"/>
        <v>14099.939999999999</v>
      </c>
      <c r="H49" s="99">
        <f t="shared" si="6"/>
        <v>92432.94</v>
      </c>
      <c r="I49" s="125">
        <f t="shared" si="4"/>
        <v>78333</v>
      </c>
    </row>
    <row r="50" spans="1:9" ht="13.5" thickBot="1">
      <c r="A50" s="129" t="s">
        <v>33</v>
      </c>
      <c r="B50" s="128" t="s">
        <v>93</v>
      </c>
      <c r="C50" s="103">
        <v>0.22</v>
      </c>
      <c r="D50" s="82">
        <v>80683</v>
      </c>
      <c r="E50" s="127">
        <v>1100</v>
      </c>
      <c r="F50" s="99">
        <v>0</v>
      </c>
      <c r="G50" s="92">
        <f t="shared" si="5"/>
        <v>14324.939999999999</v>
      </c>
      <c r="H50" s="99">
        <f t="shared" si="6"/>
        <v>93907.94</v>
      </c>
      <c r="I50" s="125">
        <f t="shared" si="4"/>
        <v>79583</v>
      </c>
    </row>
    <row r="51" spans="1:9" ht="13.5" thickBot="1">
      <c r="A51" s="107" t="s">
        <v>33</v>
      </c>
      <c r="B51" s="102" t="s">
        <v>91</v>
      </c>
      <c r="C51" s="103"/>
      <c r="D51" s="82">
        <v>75153</v>
      </c>
      <c r="E51" s="127">
        <v>1100</v>
      </c>
      <c r="F51" s="99">
        <v>0</v>
      </c>
      <c r="G51" s="92">
        <f t="shared" si="5"/>
        <v>13329.539999999999</v>
      </c>
      <c r="H51" s="99">
        <f t="shared" si="6"/>
        <v>87382.54</v>
      </c>
      <c r="I51" s="125">
        <f t="shared" si="4"/>
        <v>74053</v>
      </c>
    </row>
    <row r="52" spans="1:9" ht="13.5" thickBot="1">
      <c r="A52" s="107" t="s">
        <v>33</v>
      </c>
      <c r="B52" s="102" t="s">
        <v>111</v>
      </c>
      <c r="C52" s="103"/>
      <c r="D52" s="82">
        <v>78023</v>
      </c>
      <c r="E52" s="127">
        <v>1100</v>
      </c>
      <c r="F52" s="99">
        <v>0</v>
      </c>
      <c r="G52" s="92">
        <f t="shared" si="5"/>
        <v>13846.14</v>
      </c>
      <c r="H52" s="99">
        <f t="shared" si="6"/>
        <v>90769.14</v>
      </c>
      <c r="I52" s="125">
        <f t="shared" si="4"/>
        <v>76923</v>
      </c>
    </row>
    <row r="53" spans="1:9" ht="13.5" thickBot="1">
      <c r="A53" s="129" t="s">
        <v>2</v>
      </c>
      <c r="B53" s="128" t="s">
        <v>3</v>
      </c>
      <c r="C53" s="103" t="s">
        <v>27</v>
      </c>
      <c r="D53" s="82">
        <v>69961</v>
      </c>
      <c r="E53" s="127">
        <v>0</v>
      </c>
      <c r="F53" s="99">
        <v>0</v>
      </c>
      <c r="G53" s="92">
        <f t="shared" si="5"/>
        <v>12592.98</v>
      </c>
      <c r="H53" s="99">
        <f t="shared" si="6"/>
        <v>82553.98</v>
      </c>
      <c r="I53" s="125">
        <f t="shared" si="4"/>
        <v>69961</v>
      </c>
    </row>
    <row r="54" spans="1:9" ht="13.5" thickBot="1">
      <c r="A54" s="129" t="s">
        <v>2</v>
      </c>
      <c r="B54" s="128" t="s">
        <v>4</v>
      </c>
      <c r="C54" s="103" t="s">
        <v>27</v>
      </c>
      <c r="D54" s="82">
        <v>67268</v>
      </c>
      <c r="E54" s="127">
        <v>0</v>
      </c>
      <c r="F54" s="99">
        <v>0</v>
      </c>
      <c r="G54" s="92">
        <f t="shared" si="5"/>
        <v>12108.24</v>
      </c>
      <c r="H54" s="99">
        <f t="shared" si="6"/>
        <v>79376.24</v>
      </c>
      <c r="I54" s="125">
        <f t="shared" si="4"/>
        <v>67268</v>
      </c>
    </row>
    <row r="55" spans="1:9" ht="13.5" thickBot="1">
      <c r="A55" s="107" t="s">
        <v>2</v>
      </c>
      <c r="B55" s="102" t="s">
        <v>13</v>
      </c>
      <c r="C55" s="103" t="s">
        <v>27</v>
      </c>
      <c r="D55" s="82">
        <v>69198</v>
      </c>
      <c r="E55" s="127">
        <v>0</v>
      </c>
      <c r="F55" s="99">
        <v>0</v>
      </c>
      <c r="G55" s="92">
        <f t="shared" si="5"/>
        <v>12455.64</v>
      </c>
      <c r="H55" s="99">
        <f t="shared" si="6"/>
        <v>81653.64</v>
      </c>
      <c r="I55" s="125">
        <f t="shared" si="4"/>
        <v>69198</v>
      </c>
    </row>
    <row r="56" spans="1:9" ht="13.5" thickBot="1">
      <c r="A56" s="18" t="s">
        <v>2</v>
      </c>
      <c r="B56" s="19" t="s">
        <v>28</v>
      </c>
      <c r="C56" s="108" t="s">
        <v>27</v>
      </c>
      <c r="D56" s="83">
        <v>71043</v>
      </c>
      <c r="E56" s="130">
        <v>0</v>
      </c>
      <c r="F56" s="99">
        <v>0</v>
      </c>
      <c r="G56" s="92">
        <f t="shared" si="5"/>
        <v>12787.74</v>
      </c>
      <c r="H56" s="99">
        <f t="shared" si="6"/>
        <v>83830.74</v>
      </c>
      <c r="I56" s="125">
        <f t="shared" si="4"/>
        <v>71043</v>
      </c>
    </row>
    <row r="57" spans="2:8" ht="13.5" thickBot="1">
      <c r="B57" s="132"/>
      <c r="D57" s="133"/>
      <c r="E57" s="133"/>
      <c r="F57" s="133"/>
      <c r="G57" s="133"/>
      <c r="H57" s="133"/>
    </row>
    <row r="58" spans="1:9" ht="16.5" thickBot="1">
      <c r="A58" s="246" t="s">
        <v>25</v>
      </c>
      <c r="B58" s="247"/>
      <c r="C58" s="247"/>
      <c r="D58" s="247"/>
      <c r="E58" s="247"/>
      <c r="F58" s="247"/>
      <c r="G58" s="247"/>
      <c r="H58" s="247"/>
      <c r="I58" s="248"/>
    </row>
    <row r="59" spans="1:9" ht="13.5" thickBot="1">
      <c r="A59" s="276" t="s">
        <v>14</v>
      </c>
      <c r="B59" s="277"/>
      <c r="C59" s="135" t="s">
        <v>7</v>
      </c>
      <c r="D59" s="136" t="s">
        <v>0</v>
      </c>
      <c r="E59" s="136" t="s">
        <v>137</v>
      </c>
      <c r="F59" s="136"/>
      <c r="G59" s="135" t="s">
        <v>168</v>
      </c>
      <c r="H59" s="137" t="s">
        <v>1</v>
      </c>
      <c r="I59" s="72" t="s">
        <v>69</v>
      </c>
    </row>
    <row r="60" spans="1:9" ht="13.5" thickBot="1">
      <c r="A60" s="138" t="s">
        <v>30</v>
      </c>
      <c r="B60" s="138" t="s">
        <v>80</v>
      </c>
      <c r="C60" s="139">
        <v>0.92</v>
      </c>
      <c r="D60" s="224">
        <v>74433</v>
      </c>
      <c r="E60" s="125">
        <v>1100</v>
      </c>
      <c r="F60" s="99">
        <v>0</v>
      </c>
      <c r="G60" s="92">
        <f aca="true" t="shared" si="7" ref="G60:G69">(D60-E60-F60)*18%</f>
        <v>13199.939999999999</v>
      </c>
      <c r="H60" s="99">
        <f aca="true" t="shared" si="8" ref="H60:H69">D60-E60-F60+G60</f>
        <v>86532.94</v>
      </c>
      <c r="I60" s="125">
        <f aca="true" t="shared" si="9" ref="I60:I69">H60-G60</f>
        <v>73333</v>
      </c>
    </row>
    <row r="61" spans="1:9" ht="13.5" thickBot="1">
      <c r="A61" s="121" t="s">
        <v>173</v>
      </c>
      <c r="B61" s="121" t="s">
        <v>170</v>
      </c>
      <c r="C61" s="103">
        <v>1.1</v>
      </c>
      <c r="D61" s="224">
        <v>74433</v>
      </c>
      <c r="E61" s="127">
        <v>1100</v>
      </c>
      <c r="F61" s="99">
        <v>0</v>
      </c>
      <c r="G61" s="92">
        <f t="shared" si="7"/>
        <v>13199.939999999999</v>
      </c>
      <c r="H61" s="99">
        <f t="shared" si="8"/>
        <v>86532.94</v>
      </c>
      <c r="I61" s="125">
        <f>H61-G61</f>
        <v>73333</v>
      </c>
    </row>
    <row r="62" spans="1:9" ht="13.5" thickBot="1">
      <c r="A62" s="121" t="s">
        <v>30</v>
      </c>
      <c r="B62" s="121" t="s">
        <v>120</v>
      </c>
      <c r="C62" s="103">
        <v>2</v>
      </c>
      <c r="D62" s="224">
        <v>74433</v>
      </c>
      <c r="E62" s="127">
        <v>1100</v>
      </c>
      <c r="F62" s="99">
        <v>0</v>
      </c>
      <c r="G62" s="92">
        <f t="shared" si="7"/>
        <v>13199.939999999999</v>
      </c>
      <c r="H62" s="99">
        <f t="shared" si="8"/>
        <v>86532.94</v>
      </c>
      <c r="I62" s="125">
        <f t="shared" si="9"/>
        <v>73333</v>
      </c>
    </row>
    <row r="63" spans="1:9" ht="13.5" thickBot="1">
      <c r="A63" s="121" t="s">
        <v>30</v>
      </c>
      <c r="B63" s="121" t="s">
        <v>169</v>
      </c>
      <c r="C63" s="103">
        <v>3</v>
      </c>
      <c r="D63" s="222">
        <v>75083</v>
      </c>
      <c r="E63" s="127">
        <v>1100</v>
      </c>
      <c r="F63" s="99">
        <v>0</v>
      </c>
      <c r="G63" s="92">
        <f t="shared" si="7"/>
        <v>13316.939999999999</v>
      </c>
      <c r="H63" s="99">
        <f t="shared" si="8"/>
        <v>87299.94</v>
      </c>
      <c r="I63" s="125">
        <f t="shared" si="9"/>
        <v>73983</v>
      </c>
    </row>
    <row r="64" spans="1:9" ht="13.5" thickBot="1">
      <c r="A64" s="121" t="s">
        <v>74</v>
      </c>
      <c r="B64" s="121" t="s">
        <v>12</v>
      </c>
      <c r="C64" s="103">
        <v>4.2</v>
      </c>
      <c r="D64" s="222">
        <v>82255</v>
      </c>
      <c r="E64" s="127">
        <v>1100</v>
      </c>
      <c r="F64" s="99">
        <v>0</v>
      </c>
      <c r="G64" s="92">
        <f t="shared" si="7"/>
        <v>14607.9</v>
      </c>
      <c r="H64" s="99">
        <f t="shared" si="8"/>
        <v>95762.9</v>
      </c>
      <c r="I64" s="125">
        <f t="shared" si="9"/>
        <v>81155</v>
      </c>
    </row>
    <row r="65" spans="1:9" ht="13.5" thickBot="1">
      <c r="A65" s="121" t="s">
        <v>36</v>
      </c>
      <c r="B65" s="121" t="s">
        <v>35</v>
      </c>
      <c r="C65" s="103">
        <v>6.5</v>
      </c>
      <c r="D65" s="222">
        <v>81998</v>
      </c>
      <c r="E65" s="127">
        <v>1100</v>
      </c>
      <c r="F65" s="99">
        <v>0</v>
      </c>
      <c r="G65" s="92">
        <f t="shared" si="7"/>
        <v>14561.64</v>
      </c>
      <c r="H65" s="99">
        <f t="shared" si="8"/>
        <v>95459.64</v>
      </c>
      <c r="I65" s="125">
        <f t="shared" si="9"/>
        <v>80898</v>
      </c>
    </row>
    <row r="66" spans="1:9" ht="13.5" thickBot="1">
      <c r="A66" s="121" t="s">
        <v>73</v>
      </c>
      <c r="B66" s="121" t="s">
        <v>72</v>
      </c>
      <c r="C66" s="103">
        <v>50</v>
      </c>
      <c r="D66" s="222">
        <v>84118</v>
      </c>
      <c r="E66" s="127">
        <v>1100</v>
      </c>
      <c r="F66" s="99">
        <v>0</v>
      </c>
      <c r="G66" s="92">
        <f t="shared" si="7"/>
        <v>14943.24</v>
      </c>
      <c r="H66" s="99">
        <f t="shared" si="8"/>
        <v>97961.24</v>
      </c>
      <c r="I66" s="125">
        <f t="shared" si="9"/>
        <v>83018</v>
      </c>
    </row>
    <row r="67" spans="1:9" ht="13.5" thickBot="1">
      <c r="A67" s="121" t="s">
        <v>2</v>
      </c>
      <c r="B67" s="121" t="s">
        <v>29</v>
      </c>
      <c r="C67" s="103" t="s">
        <v>27</v>
      </c>
      <c r="D67" s="222">
        <v>74698</v>
      </c>
      <c r="E67" s="127">
        <v>0</v>
      </c>
      <c r="F67" s="99">
        <v>0</v>
      </c>
      <c r="G67" s="92">
        <f t="shared" si="7"/>
        <v>13445.64</v>
      </c>
      <c r="H67" s="99">
        <f t="shared" si="8"/>
        <v>88143.64</v>
      </c>
      <c r="I67" s="125">
        <f t="shared" si="9"/>
        <v>74698</v>
      </c>
    </row>
    <row r="68" spans="1:9" ht="13.5" thickBot="1">
      <c r="A68" s="121" t="s">
        <v>2</v>
      </c>
      <c r="B68" s="121" t="s">
        <v>31</v>
      </c>
      <c r="C68" s="103" t="s">
        <v>27</v>
      </c>
      <c r="D68" s="222">
        <v>74441</v>
      </c>
      <c r="E68" s="127">
        <v>0</v>
      </c>
      <c r="F68" s="99">
        <v>0</v>
      </c>
      <c r="G68" s="92">
        <f t="shared" si="7"/>
        <v>13399.38</v>
      </c>
      <c r="H68" s="99">
        <f t="shared" si="8"/>
        <v>87840.38</v>
      </c>
      <c r="I68" s="125">
        <f t="shared" si="9"/>
        <v>74441</v>
      </c>
    </row>
    <row r="69" spans="1:9" ht="12.75">
      <c r="A69" s="121" t="s">
        <v>2</v>
      </c>
      <c r="B69" s="121" t="s">
        <v>32</v>
      </c>
      <c r="C69" s="103" t="s">
        <v>27</v>
      </c>
      <c r="D69" s="222">
        <v>67553</v>
      </c>
      <c r="E69" s="127">
        <v>0</v>
      </c>
      <c r="F69" s="99">
        <v>0</v>
      </c>
      <c r="G69" s="92">
        <f t="shared" si="7"/>
        <v>12159.539999999999</v>
      </c>
      <c r="H69" s="99">
        <f t="shared" si="8"/>
        <v>79712.54</v>
      </c>
      <c r="I69" s="125">
        <f t="shared" si="9"/>
        <v>67553</v>
      </c>
    </row>
    <row r="70" spans="1:9" s="124" customFormat="1" ht="12.75">
      <c r="A70" s="185"/>
      <c r="B70" s="185"/>
      <c r="C70" s="185"/>
      <c r="D70" s="185"/>
      <c r="E70" s="185"/>
      <c r="F70" s="185"/>
      <c r="G70" s="185"/>
      <c r="H70" s="185"/>
      <c r="I70" s="185"/>
    </row>
    <row r="71" ht="12.75">
      <c r="I71" s="124"/>
    </row>
    <row r="72" spans="1:8" ht="12.75">
      <c r="A72" s="278"/>
      <c r="B72" s="278"/>
      <c r="C72" s="278"/>
      <c r="D72" s="278"/>
      <c r="E72" s="278"/>
      <c r="F72" s="278"/>
      <c r="G72" s="278"/>
      <c r="H72" s="278"/>
    </row>
    <row r="74" spans="1:8" ht="12.75">
      <c r="A74" s="306" t="s">
        <v>141</v>
      </c>
      <c r="B74" s="306"/>
      <c r="C74" s="306"/>
      <c r="D74" s="306"/>
      <c r="E74" s="306"/>
      <c r="F74" s="306"/>
      <c r="G74" s="306"/>
      <c r="H74" s="306"/>
    </row>
    <row r="75" spans="1:8" ht="13.5" thickBot="1">
      <c r="A75" s="160"/>
      <c r="B75" s="160"/>
      <c r="C75" s="160"/>
      <c r="D75" s="160"/>
      <c r="E75" s="160"/>
      <c r="F75" s="160"/>
      <c r="G75" s="160"/>
      <c r="H75" s="160"/>
    </row>
    <row r="76" spans="1:8" ht="13.5" thickBot="1">
      <c r="A76" s="187" t="s">
        <v>142</v>
      </c>
      <c r="B76" s="188">
        <v>150</v>
      </c>
      <c r="C76" s="189"/>
      <c r="D76" s="87"/>
      <c r="E76" s="87"/>
      <c r="F76" s="87"/>
      <c r="G76" s="87"/>
      <c r="H76" s="87"/>
    </row>
    <row r="77" spans="1:8" ht="13.5" thickBot="1">
      <c r="A77" s="190" t="s">
        <v>143</v>
      </c>
      <c r="B77" s="191">
        <v>50</v>
      </c>
      <c r="C77" s="192"/>
      <c r="D77" s="193"/>
      <c r="E77" s="193"/>
      <c r="F77" s="193"/>
      <c r="G77" s="193"/>
      <c r="H77" s="194"/>
    </row>
    <row r="78" spans="1:8" ht="13.5" thickBot="1">
      <c r="A78" s="190" t="s">
        <v>144</v>
      </c>
      <c r="B78" s="191">
        <v>500</v>
      </c>
      <c r="C78" s="192"/>
      <c r="D78" s="193"/>
      <c r="E78" s="193"/>
      <c r="F78" s="193"/>
      <c r="G78" s="193"/>
      <c r="H78" s="194"/>
    </row>
    <row r="79" spans="1:2" ht="13.5" thickBot="1">
      <c r="A79" s="190" t="s">
        <v>145</v>
      </c>
      <c r="B79" s="191">
        <v>900</v>
      </c>
    </row>
    <row r="80" spans="1:2" ht="13.5" thickBot="1">
      <c r="A80" s="190" t="s">
        <v>146</v>
      </c>
      <c r="B80" s="191">
        <v>1400</v>
      </c>
    </row>
    <row r="81" spans="1:2" ht="13.5" thickBot="1">
      <c r="A81" s="190" t="s">
        <v>147</v>
      </c>
      <c r="B81" s="191">
        <v>600</v>
      </c>
    </row>
    <row r="82" spans="1:2" ht="13.5" thickBot="1">
      <c r="A82" s="190" t="s">
        <v>148</v>
      </c>
      <c r="B82" s="191">
        <v>200</v>
      </c>
    </row>
    <row r="83" spans="1:2" ht="13.5" thickBot="1">
      <c r="A83" s="190" t="s">
        <v>149</v>
      </c>
      <c r="B83" s="191">
        <v>500</v>
      </c>
    </row>
    <row r="84" spans="1:2" ht="13.5" thickBot="1">
      <c r="A84" s="190" t="s">
        <v>150</v>
      </c>
      <c r="B84" s="191">
        <v>700</v>
      </c>
    </row>
    <row r="85" spans="1:2" ht="13.5" thickBot="1">
      <c r="A85" s="190" t="s">
        <v>151</v>
      </c>
      <c r="B85" s="191">
        <v>200</v>
      </c>
    </row>
    <row r="87" ht="12.75">
      <c r="A87" s="48" t="s">
        <v>152</v>
      </c>
    </row>
  </sheetData>
  <sheetProtection/>
  <mergeCells count="15">
    <mergeCell ref="A3:H3"/>
    <mergeCell ref="A2:H2"/>
    <mergeCell ref="A4:H4"/>
    <mergeCell ref="A5:H5"/>
    <mergeCell ref="A6:H6"/>
    <mergeCell ref="A9:I9"/>
    <mergeCell ref="A72:H72"/>
    <mergeCell ref="A74:H74"/>
    <mergeCell ref="A7:H7"/>
    <mergeCell ref="A11:B11"/>
    <mergeCell ref="A38:B38"/>
    <mergeCell ref="A59:B59"/>
    <mergeCell ref="A10:I10"/>
    <mergeCell ref="A37:I37"/>
    <mergeCell ref="A58:I58"/>
  </mergeCells>
  <printOptions/>
  <pageMargins left="0.708661417322835" right="0.708661417322835" top="0.248031496" bottom="0.248031496" header="0.31496062992126" footer="0.31496062992126"/>
  <pageSetup horizontalDpi="300" verticalDpi="300" orientation="portrait" paperSize="9" scale="65" r:id="rId2"/>
  <ignoredErrors>
    <ignoredError sqref="B39 B40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61">
      <selection activeCell="A11" sqref="A11"/>
    </sheetView>
  </sheetViews>
  <sheetFormatPr defaultColWidth="9.140625" defaultRowHeight="12.75"/>
  <cols>
    <col min="1" max="1" width="11.8515625" style="109" customWidth="1"/>
    <col min="2" max="2" width="20.28125" style="109" customWidth="1"/>
    <col min="3" max="3" width="8.7109375" style="109" customWidth="1"/>
    <col min="4" max="6" width="11.421875" style="109" customWidth="1"/>
    <col min="7" max="7" width="13.00390625" style="109" customWidth="1"/>
    <col min="8" max="8" width="12.421875" style="109" customWidth="1"/>
    <col min="9" max="9" width="13.140625" style="109" bestFit="1" customWidth="1"/>
    <col min="10" max="16384" width="9.140625" style="109" customWidth="1"/>
  </cols>
  <sheetData>
    <row r="1" spans="1:8" s="131" customFormat="1" ht="23.25">
      <c r="A1" s="255" t="s">
        <v>87</v>
      </c>
      <c r="B1" s="256"/>
      <c r="C1" s="256"/>
      <c r="D1" s="256"/>
      <c r="E1" s="256"/>
      <c r="F1" s="256"/>
      <c r="G1" s="256"/>
      <c r="H1" s="256"/>
    </row>
    <row r="2" spans="1:8" s="131" customFormat="1" ht="16.5">
      <c r="A2" s="158" t="s">
        <v>82</v>
      </c>
      <c r="B2" s="159"/>
      <c r="C2" s="159"/>
      <c r="D2" s="159"/>
      <c r="E2" s="159"/>
      <c r="F2" s="159"/>
      <c r="G2" s="159"/>
      <c r="H2" s="159"/>
    </row>
    <row r="3" spans="1:8" s="195" customFormat="1" ht="12.75">
      <c r="A3" s="315" t="s">
        <v>83</v>
      </c>
      <c r="B3" s="315"/>
      <c r="C3" s="315"/>
      <c r="D3" s="315"/>
      <c r="E3" s="315"/>
      <c r="F3" s="315"/>
      <c r="G3" s="315"/>
      <c r="H3" s="315"/>
    </row>
    <row r="4" spans="1:8" s="195" customFormat="1" ht="12.75">
      <c r="A4" s="315" t="s">
        <v>84</v>
      </c>
      <c r="B4" s="315"/>
      <c r="C4" s="315"/>
      <c r="D4" s="315"/>
      <c r="E4" s="315"/>
      <c r="F4" s="315"/>
      <c r="G4" s="315"/>
      <c r="H4" s="315"/>
    </row>
    <row r="5" spans="1:8" s="195" customFormat="1" ht="12.75">
      <c r="A5" s="315" t="s">
        <v>85</v>
      </c>
      <c r="B5" s="315"/>
      <c r="C5" s="315"/>
      <c r="D5" s="315"/>
      <c r="E5" s="315"/>
      <c r="F5" s="315"/>
      <c r="G5" s="315"/>
      <c r="H5" s="315"/>
    </row>
    <row r="6" spans="1:8" ht="15">
      <c r="A6" s="316" t="s">
        <v>86</v>
      </c>
      <c r="B6" s="316"/>
      <c r="C6" s="316"/>
      <c r="D6" s="316"/>
      <c r="E6" s="316"/>
      <c r="F6" s="316"/>
      <c r="G6" s="316"/>
      <c r="H6" s="316"/>
    </row>
    <row r="7" spans="1:8" ht="15.75" thickBot="1">
      <c r="A7" s="196"/>
      <c r="B7" s="196"/>
      <c r="C7" s="196"/>
      <c r="D7" s="196"/>
      <c r="E7" s="196"/>
      <c r="F7" s="196"/>
      <c r="G7" s="196"/>
      <c r="H7" s="196"/>
    </row>
    <row r="8" spans="1:9" ht="13.5" thickBot="1">
      <c r="A8" s="267" t="s">
        <v>187</v>
      </c>
      <c r="B8" s="268"/>
      <c r="C8" s="268"/>
      <c r="D8" s="268"/>
      <c r="E8" s="268"/>
      <c r="F8" s="268"/>
      <c r="G8" s="268"/>
      <c r="H8" s="268"/>
      <c r="I8" s="269"/>
    </row>
    <row r="9" spans="1:9" ht="13.5" thickBot="1">
      <c r="A9" s="267" t="s">
        <v>26</v>
      </c>
      <c r="B9" s="268"/>
      <c r="C9" s="268"/>
      <c r="D9" s="268"/>
      <c r="E9" s="268"/>
      <c r="F9" s="268"/>
      <c r="G9" s="268"/>
      <c r="H9" s="268"/>
      <c r="I9" s="269"/>
    </row>
    <row r="10" spans="1:9" ht="13.5" thickBot="1">
      <c r="A10" s="270" t="s">
        <v>14</v>
      </c>
      <c r="B10" s="271"/>
      <c r="C10" s="112" t="s">
        <v>7</v>
      </c>
      <c r="D10" s="114" t="s">
        <v>0</v>
      </c>
      <c r="E10" s="115" t="s">
        <v>15</v>
      </c>
      <c r="F10" s="116"/>
      <c r="G10" s="114" t="s">
        <v>167</v>
      </c>
      <c r="H10" s="117" t="s">
        <v>1</v>
      </c>
      <c r="I10" s="52" t="s">
        <v>69</v>
      </c>
    </row>
    <row r="11" spans="1:11" ht="13.5" thickBot="1">
      <c r="A11" s="96" t="s">
        <v>155</v>
      </c>
      <c r="B11" s="97" t="s">
        <v>102</v>
      </c>
      <c r="C11" s="98">
        <v>11</v>
      </c>
      <c r="D11" s="81">
        <v>86379</v>
      </c>
      <c r="E11" s="92">
        <v>1100</v>
      </c>
      <c r="F11" s="92"/>
      <c r="G11" s="92">
        <f>(D11-E11)*18%</f>
        <v>15350.22</v>
      </c>
      <c r="H11" s="92">
        <f>D11-E11+G11</f>
        <v>100629.22</v>
      </c>
      <c r="I11" s="100">
        <f>H11-G11</f>
        <v>85279</v>
      </c>
      <c r="K11" s="111"/>
    </row>
    <row r="12" spans="1:11" ht="13.5" thickBot="1">
      <c r="A12" s="107" t="s">
        <v>155</v>
      </c>
      <c r="B12" s="102" t="s">
        <v>98</v>
      </c>
      <c r="C12" s="103" t="s">
        <v>101</v>
      </c>
      <c r="D12" s="82">
        <v>85579</v>
      </c>
      <c r="E12" s="93">
        <v>1100</v>
      </c>
      <c r="F12" s="93"/>
      <c r="G12" s="93">
        <f aca="true" t="shared" si="0" ref="G12:G32">(D12-E12)*18%</f>
        <v>15206.22</v>
      </c>
      <c r="H12" s="93">
        <f aca="true" t="shared" si="1" ref="H12:H32">D12-E12+G12</f>
        <v>99685.22</v>
      </c>
      <c r="I12" s="100">
        <f aca="true" t="shared" si="2" ref="I12:I32">H12-G12</f>
        <v>84479</v>
      </c>
      <c r="K12" s="111"/>
    </row>
    <row r="13" spans="1:11" ht="13.5" thickBot="1">
      <c r="A13" s="107" t="s">
        <v>155</v>
      </c>
      <c r="B13" s="102" t="s">
        <v>20</v>
      </c>
      <c r="C13" s="103">
        <v>6</v>
      </c>
      <c r="D13" s="82">
        <v>86629</v>
      </c>
      <c r="E13" s="93">
        <v>1100</v>
      </c>
      <c r="F13" s="93"/>
      <c r="G13" s="93">
        <f t="shared" si="0"/>
        <v>15395.22</v>
      </c>
      <c r="H13" s="93">
        <f t="shared" si="1"/>
        <v>100924.22</v>
      </c>
      <c r="I13" s="100">
        <f t="shared" si="2"/>
        <v>85529</v>
      </c>
      <c r="K13" s="111"/>
    </row>
    <row r="14" spans="1:11" ht="13.5" thickBot="1">
      <c r="A14" s="107" t="s">
        <v>155</v>
      </c>
      <c r="B14" s="102" t="s">
        <v>21</v>
      </c>
      <c r="C14" s="103">
        <v>3</v>
      </c>
      <c r="D14" s="82">
        <v>86829</v>
      </c>
      <c r="E14" s="93">
        <v>1100</v>
      </c>
      <c r="F14" s="93"/>
      <c r="G14" s="93">
        <f t="shared" si="0"/>
        <v>15431.22</v>
      </c>
      <c r="H14" s="93">
        <f t="shared" si="1"/>
        <v>101160.22</v>
      </c>
      <c r="I14" s="100">
        <f t="shared" si="2"/>
        <v>85729</v>
      </c>
      <c r="K14" s="111"/>
    </row>
    <row r="15" spans="1:11" ht="13.5" thickBot="1">
      <c r="A15" s="107" t="s">
        <v>155</v>
      </c>
      <c r="B15" s="102" t="s">
        <v>164</v>
      </c>
      <c r="C15" s="103">
        <v>3.4</v>
      </c>
      <c r="D15" s="82">
        <v>89449</v>
      </c>
      <c r="E15" s="93">
        <v>1100</v>
      </c>
      <c r="F15" s="93"/>
      <c r="G15" s="93">
        <f t="shared" si="0"/>
        <v>15902.82</v>
      </c>
      <c r="H15" s="93">
        <f t="shared" si="1"/>
        <v>104251.82</v>
      </c>
      <c r="I15" s="100">
        <f t="shared" si="2"/>
        <v>88349</v>
      </c>
      <c r="K15" s="111"/>
    </row>
    <row r="16" spans="1:11" ht="13.5" thickBot="1">
      <c r="A16" s="107" t="s">
        <v>6</v>
      </c>
      <c r="B16" s="102" t="s">
        <v>17</v>
      </c>
      <c r="C16" s="103">
        <v>3</v>
      </c>
      <c r="D16" s="82">
        <v>87629</v>
      </c>
      <c r="E16" s="93">
        <v>1100</v>
      </c>
      <c r="F16" s="93"/>
      <c r="G16" s="93">
        <f t="shared" si="0"/>
        <v>15575.22</v>
      </c>
      <c r="H16" s="93">
        <f t="shared" si="1"/>
        <v>102104.22</v>
      </c>
      <c r="I16" s="100">
        <f t="shared" si="2"/>
        <v>86529</v>
      </c>
      <c r="K16" s="111"/>
    </row>
    <row r="17" spans="1:11" ht="13.5" thickBot="1">
      <c r="A17" s="107" t="s">
        <v>18</v>
      </c>
      <c r="B17" s="102" t="s">
        <v>19</v>
      </c>
      <c r="C17" s="103">
        <v>11</v>
      </c>
      <c r="D17" s="82">
        <v>87779</v>
      </c>
      <c r="E17" s="93">
        <v>1100</v>
      </c>
      <c r="F17" s="93"/>
      <c r="G17" s="93">
        <f t="shared" si="0"/>
        <v>15602.22</v>
      </c>
      <c r="H17" s="93">
        <f t="shared" si="1"/>
        <v>102281.22</v>
      </c>
      <c r="I17" s="100">
        <f t="shared" si="2"/>
        <v>86679</v>
      </c>
      <c r="K17" s="111"/>
    </row>
    <row r="18" spans="1:11" ht="13.5" thickBot="1">
      <c r="A18" s="107" t="s">
        <v>156</v>
      </c>
      <c r="B18" s="102" t="s">
        <v>79</v>
      </c>
      <c r="C18" s="103">
        <v>12</v>
      </c>
      <c r="D18" s="82">
        <v>94259</v>
      </c>
      <c r="E18" s="93">
        <v>1100</v>
      </c>
      <c r="F18" s="93"/>
      <c r="G18" s="93">
        <f t="shared" si="0"/>
        <v>16768.62</v>
      </c>
      <c r="H18" s="93">
        <f t="shared" si="1"/>
        <v>109927.62</v>
      </c>
      <c r="I18" s="100">
        <f t="shared" si="2"/>
        <v>93159</v>
      </c>
      <c r="K18" s="111"/>
    </row>
    <row r="19" spans="1:11" ht="13.5" thickBot="1">
      <c r="A19" s="107" t="s">
        <v>95</v>
      </c>
      <c r="B19" s="102" t="s">
        <v>96</v>
      </c>
      <c r="C19" s="103"/>
      <c r="D19" s="82">
        <v>93459</v>
      </c>
      <c r="E19" s="93">
        <v>1100</v>
      </c>
      <c r="F19" s="93"/>
      <c r="G19" s="93">
        <f t="shared" si="0"/>
        <v>16624.62</v>
      </c>
      <c r="H19" s="93">
        <f t="shared" si="1"/>
        <v>108983.62</v>
      </c>
      <c r="I19" s="100">
        <f t="shared" si="2"/>
        <v>92359</v>
      </c>
      <c r="K19" s="111"/>
    </row>
    <row r="20" spans="1:11" ht="13.5" thickBot="1">
      <c r="A20" s="107" t="s">
        <v>104</v>
      </c>
      <c r="B20" s="102" t="s">
        <v>105</v>
      </c>
      <c r="C20" s="103">
        <v>12</v>
      </c>
      <c r="D20" s="82">
        <v>88309</v>
      </c>
      <c r="E20" s="93">
        <v>1100</v>
      </c>
      <c r="F20" s="93"/>
      <c r="G20" s="93">
        <f t="shared" si="0"/>
        <v>15697.619999999999</v>
      </c>
      <c r="H20" s="93">
        <f t="shared" si="1"/>
        <v>102906.62</v>
      </c>
      <c r="I20" s="100">
        <f t="shared" si="2"/>
        <v>87209</v>
      </c>
      <c r="K20" s="111"/>
    </row>
    <row r="21" spans="1:11" ht="13.5" thickBot="1">
      <c r="A21" s="107" t="s">
        <v>104</v>
      </c>
      <c r="B21" s="102" t="s">
        <v>153</v>
      </c>
      <c r="C21" s="103">
        <v>10</v>
      </c>
      <c r="D21" s="82">
        <v>90159</v>
      </c>
      <c r="E21" s="93">
        <v>1100</v>
      </c>
      <c r="F21" s="93"/>
      <c r="G21" s="93">
        <f t="shared" si="0"/>
        <v>16030.619999999999</v>
      </c>
      <c r="H21" s="93">
        <f t="shared" si="1"/>
        <v>105089.62</v>
      </c>
      <c r="I21" s="100">
        <f t="shared" si="2"/>
        <v>89059</v>
      </c>
      <c r="K21" s="111"/>
    </row>
    <row r="22" spans="1:11" ht="13.5" thickBot="1">
      <c r="A22" s="107" t="s">
        <v>104</v>
      </c>
      <c r="B22" s="102" t="s">
        <v>94</v>
      </c>
      <c r="C22" s="103">
        <v>1.9</v>
      </c>
      <c r="D22" s="82">
        <v>95059</v>
      </c>
      <c r="E22" s="93">
        <v>1100</v>
      </c>
      <c r="F22" s="93"/>
      <c r="G22" s="93">
        <f t="shared" si="0"/>
        <v>16912.62</v>
      </c>
      <c r="H22" s="93">
        <f t="shared" si="1"/>
        <v>110871.62</v>
      </c>
      <c r="I22" s="100">
        <f t="shared" si="2"/>
        <v>93959</v>
      </c>
      <c r="K22" s="111"/>
    </row>
    <row r="23" spans="1:11" ht="13.5" thickBot="1">
      <c r="A23" s="107" t="s">
        <v>104</v>
      </c>
      <c r="B23" s="102" t="s">
        <v>81</v>
      </c>
      <c r="C23" s="103">
        <v>3</v>
      </c>
      <c r="D23" s="82">
        <v>88209</v>
      </c>
      <c r="E23" s="93">
        <v>1100</v>
      </c>
      <c r="F23" s="93"/>
      <c r="G23" s="93">
        <f t="shared" si="0"/>
        <v>15679.619999999999</v>
      </c>
      <c r="H23" s="93">
        <f t="shared" si="1"/>
        <v>102788.62</v>
      </c>
      <c r="I23" s="100">
        <f t="shared" si="2"/>
        <v>87109</v>
      </c>
      <c r="K23" s="111"/>
    </row>
    <row r="24" spans="1:11" ht="13.5" thickBot="1">
      <c r="A24" s="107" t="s">
        <v>104</v>
      </c>
      <c r="B24" s="102" t="s">
        <v>90</v>
      </c>
      <c r="C24" s="103">
        <v>8</v>
      </c>
      <c r="D24" s="82">
        <v>91609</v>
      </c>
      <c r="E24" s="93">
        <v>1100</v>
      </c>
      <c r="F24" s="93"/>
      <c r="G24" s="93">
        <f t="shared" si="0"/>
        <v>16291.619999999999</v>
      </c>
      <c r="H24" s="93">
        <f t="shared" si="1"/>
        <v>106800.62</v>
      </c>
      <c r="I24" s="100">
        <f t="shared" si="2"/>
        <v>90509</v>
      </c>
      <c r="K24" s="111"/>
    </row>
    <row r="25" spans="1:11" ht="13.5" thickBot="1">
      <c r="A25" s="107" t="s">
        <v>104</v>
      </c>
      <c r="B25" s="102" t="s">
        <v>103</v>
      </c>
      <c r="C25" s="103"/>
      <c r="D25" s="82">
        <v>90809</v>
      </c>
      <c r="E25" s="93">
        <v>1100</v>
      </c>
      <c r="F25" s="93"/>
      <c r="G25" s="93">
        <f t="shared" si="0"/>
        <v>16147.619999999999</v>
      </c>
      <c r="H25" s="93">
        <f t="shared" si="1"/>
        <v>105856.62</v>
      </c>
      <c r="I25" s="100">
        <f t="shared" si="2"/>
        <v>89709</v>
      </c>
      <c r="K25" s="111"/>
    </row>
    <row r="26" spans="1:11" ht="13.5" thickBot="1">
      <c r="A26" s="107" t="s">
        <v>160</v>
      </c>
      <c r="B26" s="102" t="s">
        <v>161</v>
      </c>
      <c r="C26" s="103">
        <v>40</v>
      </c>
      <c r="D26" s="82">
        <v>89859</v>
      </c>
      <c r="E26" s="93">
        <v>1100</v>
      </c>
      <c r="F26" s="93"/>
      <c r="G26" s="93">
        <f t="shared" si="0"/>
        <v>15976.619999999999</v>
      </c>
      <c r="H26" s="93">
        <f t="shared" si="1"/>
        <v>104735.62</v>
      </c>
      <c r="I26" s="100">
        <f t="shared" si="2"/>
        <v>88759</v>
      </c>
      <c r="K26" s="111"/>
    </row>
    <row r="27" spans="1:11" ht="13.5" thickBot="1">
      <c r="A27" s="107" t="s">
        <v>160</v>
      </c>
      <c r="B27" s="102" t="s">
        <v>159</v>
      </c>
      <c r="C27" s="103">
        <v>8</v>
      </c>
      <c r="D27" s="82">
        <v>88389</v>
      </c>
      <c r="E27" s="93">
        <v>1100</v>
      </c>
      <c r="F27" s="93"/>
      <c r="G27" s="93">
        <f t="shared" si="0"/>
        <v>15712.019999999999</v>
      </c>
      <c r="H27" s="93">
        <f t="shared" si="1"/>
        <v>103001.02</v>
      </c>
      <c r="I27" s="100">
        <f t="shared" si="2"/>
        <v>87289</v>
      </c>
      <c r="K27" s="111"/>
    </row>
    <row r="28" spans="1:11" ht="13.5" thickBot="1">
      <c r="A28" s="107" t="s">
        <v>160</v>
      </c>
      <c r="B28" s="102" t="s">
        <v>162</v>
      </c>
      <c r="C28" s="103">
        <v>65</v>
      </c>
      <c r="D28" s="82">
        <v>89759</v>
      </c>
      <c r="E28" s="93">
        <v>1100</v>
      </c>
      <c r="F28" s="93"/>
      <c r="G28" s="93">
        <f t="shared" si="0"/>
        <v>15958.619999999999</v>
      </c>
      <c r="H28" s="93">
        <f t="shared" si="1"/>
        <v>104617.62</v>
      </c>
      <c r="I28" s="100">
        <f t="shared" si="2"/>
        <v>88659</v>
      </c>
      <c r="K28" s="111"/>
    </row>
    <row r="29" spans="1:11" ht="13.5" thickBot="1">
      <c r="A29" s="107" t="s">
        <v>160</v>
      </c>
      <c r="B29" s="102" t="s">
        <v>163</v>
      </c>
      <c r="C29" s="103">
        <v>55</v>
      </c>
      <c r="D29" s="82">
        <v>89709</v>
      </c>
      <c r="E29" s="93">
        <v>1100</v>
      </c>
      <c r="F29" s="93"/>
      <c r="G29" s="93">
        <f t="shared" si="0"/>
        <v>15949.619999999999</v>
      </c>
      <c r="H29" s="93">
        <f t="shared" si="1"/>
        <v>104558.62</v>
      </c>
      <c r="I29" s="100">
        <f t="shared" si="2"/>
        <v>88609</v>
      </c>
      <c r="K29" s="111"/>
    </row>
    <row r="30" spans="1:11" ht="13.5" thickBot="1">
      <c r="A30" s="107" t="s">
        <v>166</v>
      </c>
      <c r="B30" s="102" t="s">
        <v>165</v>
      </c>
      <c r="C30" s="103">
        <v>3</v>
      </c>
      <c r="D30" s="82">
        <v>90629</v>
      </c>
      <c r="E30" s="93">
        <v>1100</v>
      </c>
      <c r="F30" s="93"/>
      <c r="G30" s="93">
        <f t="shared" si="0"/>
        <v>16115.22</v>
      </c>
      <c r="H30" s="93">
        <f t="shared" si="1"/>
        <v>105644.22</v>
      </c>
      <c r="I30" s="100">
        <f t="shared" si="2"/>
        <v>89529</v>
      </c>
      <c r="K30" s="111"/>
    </row>
    <row r="31" spans="1:11" ht="13.5" thickBot="1">
      <c r="A31" s="198"/>
      <c r="B31" s="167" t="s">
        <v>171</v>
      </c>
      <c r="C31" s="168"/>
      <c r="D31" s="83">
        <v>90979</v>
      </c>
      <c r="E31" s="94">
        <v>1100</v>
      </c>
      <c r="F31" s="94"/>
      <c r="G31" s="94">
        <f>(D31-E31)*18%</f>
        <v>16178.22</v>
      </c>
      <c r="H31" s="94">
        <f>D31-E31+G31</f>
        <v>106057.22</v>
      </c>
      <c r="I31" s="100">
        <f>H31-G31</f>
        <v>89879</v>
      </c>
      <c r="K31" s="111"/>
    </row>
    <row r="32" spans="1:11" ht="13.5" thickBot="1">
      <c r="A32" s="199" t="s">
        <v>97</v>
      </c>
      <c r="B32" s="170" t="s">
        <v>99</v>
      </c>
      <c r="C32" s="108" t="s">
        <v>100</v>
      </c>
      <c r="D32" s="83">
        <v>90979</v>
      </c>
      <c r="E32" s="94">
        <v>1100</v>
      </c>
      <c r="F32" s="94"/>
      <c r="G32" s="94">
        <f t="shared" si="0"/>
        <v>16178.22</v>
      </c>
      <c r="H32" s="94">
        <f t="shared" si="1"/>
        <v>106057.22</v>
      </c>
      <c r="I32" s="100">
        <f t="shared" si="2"/>
        <v>89879</v>
      </c>
      <c r="K32" s="111"/>
    </row>
    <row r="33" spans="2:8" ht="13.5" thickBot="1">
      <c r="B33" s="110"/>
      <c r="D33" s="111"/>
      <c r="E33" s="111"/>
      <c r="F33" s="111"/>
      <c r="G33" s="111"/>
      <c r="H33" s="111"/>
    </row>
    <row r="34" spans="1:9" ht="13.5" thickBot="1">
      <c r="A34" s="267" t="s">
        <v>22</v>
      </c>
      <c r="B34" s="268"/>
      <c r="C34" s="268"/>
      <c r="D34" s="268"/>
      <c r="E34" s="268"/>
      <c r="F34" s="268"/>
      <c r="G34" s="268"/>
      <c r="H34" s="268"/>
      <c r="I34" s="269"/>
    </row>
    <row r="35" spans="1:9" ht="13.5" thickBot="1">
      <c r="A35" s="317" t="s">
        <v>14</v>
      </c>
      <c r="B35" s="318"/>
      <c r="C35" s="200" t="s">
        <v>7</v>
      </c>
      <c r="D35" s="114" t="s">
        <v>0</v>
      </c>
      <c r="E35" s="115" t="s">
        <v>15</v>
      </c>
      <c r="F35" s="116"/>
      <c r="G35" s="114" t="s">
        <v>167</v>
      </c>
      <c r="H35" s="117" t="s">
        <v>1</v>
      </c>
      <c r="I35" s="52" t="s">
        <v>69</v>
      </c>
    </row>
    <row r="36" spans="1:9" ht="13.5" thickBot="1">
      <c r="A36" s="96" t="s">
        <v>6</v>
      </c>
      <c r="B36" s="97" t="s">
        <v>23</v>
      </c>
      <c r="C36" s="98">
        <v>0.9</v>
      </c>
      <c r="D36" s="81">
        <v>77418</v>
      </c>
      <c r="E36" s="92">
        <v>1100</v>
      </c>
      <c r="F36" s="99">
        <v>0</v>
      </c>
      <c r="G36" s="92">
        <f>(D36-E36-F36)*18%</f>
        <v>13737.24</v>
      </c>
      <c r="H36" s="92">
        <f>D36-E36-F36+G36</f>
        <v>90055.24</v>
      </c>
      <c r="I36" s="100">
        <f aca="true" t="shared" si="3" ref="I36:I53">H36-G36</f>
        <v>76318</v>
      </c>
    </row>
    <row r="37" spans="1:9" ht="13.5" thickBot="1">
      <c r="A37" s="101" t="s">
        <v>107</v>
      </c>
      <c r="B37" s="102" t="s">
        <v>106</v>
      </c>
      <c r="C37" s="103">
        <v>1.2</v>
      </c>
      <c r="D37" s="82">
        <v>76588</v>
      </c>
      <c r="E37" s="93">
        <v>1100</v>
      </c>
      <c r="F37" s="99">
        <v>0</v>
      </c>
      <c r="G37" s="92">
        <f aca="true" t="shared" si="4" ref="G37:G53">(D37-E37-F37)*18%</f>
        <v>13587.84</v>
      </c>
      <c r="H37" s="92">
        <f aca="true" t="shared" si="5" ref="H37:H53">D37-E37-F37+G37</f>
        <v>89075.84</v>
      </c>
      <c r="I37" s="100">
        <f t="shared" si="3"/>
        <v>75488</v>
      </c>
    </row>
    <row r="38" spans="1:9" s="239" customFormat="1" ht="13.5" thickBot="1">
      <c r="A38" s="232" t="s">
        <v>5</v>
      </c>
      <c r="B38" s="233" t="s">
        <v>172</v>
      </c>
      <c r="C38" s="234">
        <v>2.7</v>
      </c>
      <c r="D38" s="82">
        <v>72208</v>
      </c>
      <c r="E38" s="235">
        <v>1100</v>
      </c>
      <c r="F38" s="236">
        <v>0</v>
      </c>
      <c r="G38" s="237">
        <f>(D38-E38-F38)*18%</f>
        <v>12799.439999999999</v>
      </c>
      <c r="H38" s="237">
        <f>D38-E38-F38+G38</f>
        <v>83907.44</v>
      </c>
      <c r="I38" s="238">
        <f>H38-G38</f>
        <v>71108</v>
      </c>
    </row>
    <row r="39" spans="1:9" ht="13.5" thickBot="1">
      <c r="A39" s="101" t="s">
        <v>5</v>
      </c>
      <c r="B39" s="105" t="s">
        <v>11</v>
      </c>
      <c r="C39" s="103">
        <v>8</v>
      </c>
      <c r="D39" s="82">
        <v>72908</v>
      </c>
      <c r="E39" s="93">
        <v>1100</v>
      </c>
      <c r="F39" s="99">
        <v>0</v>
      </c>
      <c r="G39" s="92">
        <f t="shared" si="4"/>
        <v>12925.439999999999</v>
      </c>
      <c r="H39" s="92">
        <f t="shared" si="5"/>
        <v>84733.44</v>
      </c>
      <c r="I39" s="100">
        <f t="shared" si="3"/>
        <v>71808</v>
      </c>
    </row>
    <row r="40" spans="1:9" ht="13.5" thickBot="1">
      <c r="A40" s="106" t="s">
        <v>5</v>
      </c>
      <c r="B40" s="105" t="s">
        <v>108</v>
      </c>
      <c r="C40" s="103">
        <v>8</v>
      </c>
      <c r="D40" s="82">
        <v>74228</v>
      </c>
      <c r="E40" s="93">
        <v>1100</v>
      </c>
      <c r="F40" s="99">
        <v>0</v>
      </c>
      <c r="G40" s="92">
        <f t="shared" si="4"/>
        <v>13163.039999999999</v>
      </c>
      <c r="H40" s="92">
        <f t="shared" si="5"/>
        <v>86291.04</v>
      </c>
      <c r="I40" s="100">
        <f t="shared" si="3"/>
        <v>73128</v>
      </c>
    </row>
    <row r="41" spans="1:9" ht="13.5" thickBot="1">
      <c r="A41" s="106" t="s">
        <v>24</v>
      </c>
      <c r="B41" s="105" t="s">
        <v>89</v>
      </c>
      <c r="C41" s="103">
        <v>18</v>
      </c>
      <c r="D41" s="82">
        <v>73678</v>
      </c>
      <c r="E41" s="93">
        <v>1100</v>
      </c>
      <c r="F41" s="99">
        <v>0</v>
      </c>
      <c r="G41" s="92">
        <f t="shared" si="4"/>
        <v>13064.039999999999</v>
      </c>
      <c r="H41" s="92">
        <f t="shared" si="5"/>
        <v>85642.04</v>
      </c>
      <c r="I41" s="100">
        <f t="shared" si="3"/>
        <v>72578</v>
      </c>
    </row>
    <row r="42" spans="1:9" ht="13.5" thickBot="1">
      <c r="A42" s="106" t="s">
        <v>9</v>
      </c>
      <c r="B42" s="105" t="s">
        <v>8</v>
      </c>
      <c r="C42" s="103">
        <v>1.2</v>
      </c>
      <c r="D42" s="82">
        <v>72858</v>
      </c>
      <c r="E42" s="93">
        <v>1100</v>
      </c>
      <c r="F42" s="99">
        <v>0</v>
      </c>
      <c r="G42" s="92">
        <f t="shared" si="4"/>
        <v>12916.439999999999</v>
      </c>
      <c r="H42" s="92">
        <f t="shared" si="5"/>
        <v>84674.44</v>
      </c>
      <c r="I42" s="100">
        <f t="shared" si="3"/>
        <v>71758</v>
      </c>
    </row>
    <row r="43" spans="1:9" ht="13.5" thickBot="1">
      <c r="A43" s="106" t="s">
        <v>71</v>
      </c>
      <c r="B43" s="105" t="s">
        <v>70</v>
      </c>
      <c r="C43" s="103">
        <v>0.35</v>
      </c>
      <c r="D43" s="82">
        <v>74564</v>
      </c>
      <c r="E43" s="93">
        <v>1100</v>
      </c>
      <c r="F43" s="99">
        <v>0</v>
      </c>
      <c r="G43" s="92">
        <f t="shared" si="4"/>
        <v>13223.519999999999</v>
      </c>
      <c r="H43" s="92">
        <f t="shared" si="5"/>
        <v>86687.52</v>
      </c>
      <c r="I43" s="100">
        <f t="shared" si="3"/>
        <v>73464</v>
      </c>
    </row>
    <row r="44" spans="1:9" ht="13.5" thickBot="1">
      <c r="A44" s="106" t="s">
        <v>10</v>
      </c>
      <c r="B44" s="105" t="s">
        <v>114</v>
      </c>
      <c r="C44" s="103">
        <v>0.28</v>
      </c>
      <c r="D44" s="82">
        <v>75661</v>
      </c>
      <c r="E44" s="93">
        <v>1100</v>
      </c>
      <c r="F44" s="99">
        <v>0</v>
      </c>
      <c r="G44" s="92">
        <f t="shared" si="4"/>
        <v>13420.98</v>
      </c>
      <c r="H44" s="92">
        <f t="shared" si="5"/>
        <v>87981.98</v>
      </c>
      <c r="I44" s="100">
        <f t="shared" si="3"/>
        <v>74561</v>
      </c>
    </row>
    <row r="45" spans="1:9" ht="13.5" thickBot="1">
      <c r="A45" s="106" t="s">
        <v>10</v>
      </c>
      <c r="B45" s="105" t="s">
        <v>112</v>
      </c>
      <c r="C45" s="103">
        <v>0.22</v>
      </c>
      <c r="D45" s="82">
        <v>75661</v>
      </c>
      <c r="E45" s="93">
        <v>1100</v>
      </c>
      <c r="F45" s="99">
        <v>0</v>
      </c>
      <c r="G45" s="92">
        <f t="shared" si="4"/>
        <v>13420.98</v>
      </c>
      <c r="H45" s="92">
        <f t="shared" si="5"/>
        <v>87981.98</v>
      </c>
      <c r="I45" s="100">
        <f t="shared" si="3"/>
        <v>74561</v>
      </c>
    </row>
    <row r="46" spans="1:9" ht="13.5" thickBot="1">
      <c r="A46" s="106" t="s">
        <v>33</v>
      </c>
      <c r="B46" s="105" t="s">
        <v>34</v>
      </c>
      <c r="C46" s="103">
        <v>0.43</v>
      </c>
      <c r="D46" s="82">
        <v>79221</v>
      </c>
      <c r="E46" s="93">
        <v>1100</v>
      </c>
      <c r="F46" s="99">
        <v>0</v>
      </c>
      <c r="G46" s="92">
        <f t="shared" si="4"/>
        <v>14061.779999999999</v>
      </c>
      <c r="H46" s="92">
        <f t="shared" si="5"/>
        <v>92182.78</v>
      </c>
      <c r="I46" s="100">
        <f t="shared" si="3"/>
        <v>78121</v>
      </c>
    </row>
    <row r="47" spans="1:9" ht="13.5" thickBot="1">
      <c r="A47" s="106" t="s">
        <v>33</v>
      </c>
      <c r="B47" s="105" t="s">
        <v>93</v>
      </c>
      <c r="C47" s="103">
        <v>0.22</v>
      </c>
      <c r="D47" s="82">
        <v>80321</v>
      </c>
      <c r="E47" s="93">
        <v>1100</v>
      </c>
      <c r="F47" s="99">
        <v>0</v>
      </c>
      <c r="G47" s="92">
        <f t="shared" si="4"/>
        <v>14259.779999999999</v>
      </c>
      <c r="H47" s="92">
        <f t="shared" si="5"/>
        <v>93480.78</v>
      </c>
      <c r="I47" s="100">
        <f t="shared" si="3"/>
        <v>79221</v>
      </c>
    </row>
    <row r="48" spans="1:9" ht="13.5" thickBot="1">
      <c r="A48" s="107" t="s">
        <v>33</v>
      </c>
      <c r="B48" s="102" t="s">
        <v>91</v>
      </c>
      <c r="C48" s="103"/>
      <c r="D48" s="82">
        <v>76541</v>
      </c>
      <c r="E48" s="93">
        <v>1100</v>
      </c>
      <c r="F48" s="99">
        <v>0</v>
      </c>
      <c r="G48" s="92">
        <f t="shared" si="4"/>
        <v>13579.38</v>
      </c>
      <c r="H48" s="92">
        <f t="shared" si="5"/>
        <v>89020.38</v>
      </c>
      <c r="I48" s="100">
        <f t="shared" si="3"/>
        <v>75441</v>
      </c>
    </row>
    <row r="49" spans="1:9" ht="13.5" thickBot="1">
      <c r="A49" s="107" t="s">
        <v>33</v>
      </c>
      <c r="B49" s="102" t="s">
        <v>111</v>
      </c>
      <c r="C49" s="103"/>
      <c r="D49" s="82">
        <v>77061</v>
      </c>
      <c r="E49" s="93">
        <v>1100</v>
      </c>
      <c r="F49" s="99">
        <v>0</v>
      </c>
      <c r="G49" s="92">
        <f t="shared" si="4"/>
        <v>13672.98</v>
      </c>
      <c r="H49" s="92">
        <f t="shared" si="5"/>
        <v>89633.98</v>
      </c>
      <c r="I49" s="100">
        <f t="shared" si="3"/>
        <v>75961</v>
      </c>
    </row>
    <row r="50" spans="1:9" ht="13.5" thickBot="1">
      <c r="A50" s="106" t="s">
        <v>2</v>
      </c>
      <c r="B50" s="105" t="s">
        <v>3</v>
      </c>
      <c r="C50" s="103" t="s">
        <v>27</v>
      </c>
      <c r="D50" s="82">
        <v>69861</v>
      </c>
      <c r="E50" s="93">
        <v>0</v>
      </c>
      <c r="F50" s="99">
        <v>0</v>
      </c>
      <c r="G50" s="92">
        <f t="shared" si="4"/>
        <v>12574.98</v>
      </c>
      <c r="H50" s="92">
        <f t="shared" si="5"/>
        <v>82435.98</v>
      </c>
      <c r="I50" s="100">
        <f t="shared" si="3"/>
        <v>69861</v>
      </c>
    </row>
    <row r="51" spans="1:9" ht="13.5" thickBot="1">
      <c r="A51" s="106" t="s">
        <v>2</v>
      </c>
      <c r="B51" s="105" t="s">
        <v>4</v>
      </c>
      <c r="C51" s="103" t="s">
        <v>27</v>
      </c>
      <c r="D51" s="82">
        <v>64421</v>
      </c>
      <c r="E51" s="93">
        <v>0</v>
      </c>
      <c r="F51" s="99">
        <v>0</v>
      </c>
      <c r="G51" s="92">
        <f t="shared" si="4"/>
        <v>11595.779999999999</v>
      </c>
      <c r="H51" s="92">
        <f t="shared" si="5"/>
        <v>76016.78</v>
      </c>
      <c r="I51" s="100">
        <f t="shared" si="3"/>
        <v>64421</v>
      </c>
    </row>
    <row r="52" spans="1:9" ht="13.5" thickBot="1">
      <c r="A52" s="107" t="s">
        <v>2</v>
      </c>
      <c r="B52" s="102" t="s">
        <v>13</v>
      </c>
      <c r="C52" s="103" t="s">
        <v>27</v>
      </c>
      <c r="D52" s="82">
        <v>68398</v>
      </c>
      <c r="E52" s="93">
        <v>0</v>
      </c>
      <c r="F52" s="99">
        <v>0</v>
      </c>
      <c r="G52" s="92">
        <f t="shared" si="4"/>
        <v>12311.64</v>
      </c>
      <c r="H52" s="92">
        <f t="shared" si="5"/>
        <v>80709.64</v>
      </c>
      <c r="I52" s="100">
        <f t="shared" si="3"/>
        <v>68398</v>
      </c>
    </row>
    <row r="53" spans="1:9" ht="13.5" thickBot="1">
      <c r="A53" s="58" t="s">
        <v>2</v>
      </c>
      <c r="B53" s="59" t="s">
        <v>28</v>
      </c>
      <c r="C53" s="108" t="s">
        <v>27</v>
      </c>
      <c r="D53" s="83">
        <v>70531</v>
      </c>
      <c r="E53" s="94">
        <v>0</v>
      </c>
      <c r="F53" s="99">
        <v>0</v>
      </c>
      <c r="G53" s="92">
        <f t="shared" si="4"/>
        <v>12695.58</v>
      </c>
      <c r="H53" s="92">
        <f t="shared" si="5"/>
        <v>83226.58</v>
      </c>
      <c r="I53" s="100">
        <f t="shared" si="3"/>
        <v>70531</v>
      </c>
    </row>
    <row r="54" spans="2:8" ht="15" customHeight="1" thickBot="1">
      <c r="B54" s="110"/>
      <c r="D54" s="111"/>
      <c r="E54" s="111"/>
      <c r="F54" s="111"/>
      <c r="G54" s="111"/>
      <c r="H54" s="111"/>
    </row>
    <row r="55" spans="1:9" ht="13.5" thickBot="1">
      <c r="A55" s="267" t="s">
        <v>25</v>
      </c>
      <c r="B55" s="268"/>
      <c r="C55" s="268"/>
      <c r="D55" s="268"/>
      <c r="E55" s="268"/>
      <c r="F55" s="268"/>
      <c r="G55" s="268"/>
      <c r="H55" s="268"/>
      <c r="I55" s="269"/>
    </row>
    <row r="56" spans="1:9" ht="13.5" thickBot="1">
      <c r="A56" s="270" t="s">
        <v>14</v>
      </c>
      <c r="B56" s="271"/>
      <c r="C56" s="113" t="s">
        <v>7</v>
      </c>
      <c r="D56" s="114" t="s">
        <v>0</v>
      </c>
      <c r="E56" s="115" t="s">
        <v>15</v>
      </c>
      <c r="F56" s="116"/>
      <c r="G56" s="114" t="s">
        <v>167</v>
      </c>
      <c r="H56" s="117" t="s">
        <v>1</v>
      </c>
      <c r="I56" s="52" t="s">
        <v>69</v>
      </c>
    </row>
    <row r="57" spans="1:11" ht="13.5" thickBot="1">
      <c r="A57" s="118" t="s">
        <v>30</v>
      </c>
      <c r="B57" s="119" t="s">
        <v>80</v>
      </c>
      <c r="C57" s="98">
        <v>0.92</v>
      </c>
      <c r="D57" s="221">
        <v>73771</v>
      </c>
      <c r="E57" s="92">
        <v>1100</v>
      </c>
      <c r="F57" s="99">
        <v>0</v>
      </c>
      <c r="G57" s="92">
        <f aca="true" t="shared" si="6" ref="G57:G66">(D57-E57-F57)*18%</f>
        <v>13080.779999999999</v>
      </c>
      <c r="H57" s="92">
        <f aca="true" t="shared" si="7" ref="H57:H66">D57-E57-F57+G57</f>
        <v>85751.78</v>
      </c>
      <c r="I57" s="100">
        <f aca="true" t="shared" si="8" ref="I57:I66">H57-G57</f>
        <v>72671</v>
      </c>
      <c r="K57" s="201"/>
    </row>
    <row r="58" spans="1:9" ht="13.5" thickBot="1">
      <c r="A58" s="120" t="s">
        <v>173</v>
      </c>
      <c r="B58" s="121" t="s">
        <v>170</v>
      </c>
      <c r="C58" s="103">
        <v>1.1</v>
      </c>
      <c r="D58" s="222">
        <v>73771</v>
      </c>
      <c r="E58" s="93">
        <v>1100</v>
      </c>
      <c r="F58" s="99">
        <v>0</v>
      </c>
      <c r="G58" s="92">
        <f t="shared" si="6"/>
        <v>13080.779999999999</v>
      </c>
      <c r="H58" s="92">
        <f t="shared" si="7"/>
        <v>85751.78</v>
      </c>
      <c r="I58" s="100">
        <f>H58-G58</f>
        <v>72671</v>
      </c>
    </row>
    <row r="59" spans="1:9" ht="13.5" thickBot="1">
      <c r="A59" s="120" t="s">
        <v>30</v>
      </c>
      <c r="B59" s="121" t="s">
        <v>120</v>
      </c>
      <c r="C59" s="103">
        <v>2</v>
      </c>
      <c r="D59" s="222">
        <v>73771</v>
      </c>
      <c r="E59" s="93">
        <v>1100</v>
      </c>
      <c r="F59" s="99">
        <v>0</v>
      </c>
      <c r="G59" s="92">
        <f t="shared" si="6"/>
        <v>13080.779999999999</v>
      </c>
      <c r="H59" s="92">
        <f t="shared" si="7"/>
        <v>85751.78</v>
      </c>
      <c r="I59" s="100">
        <f t="shared" si="8"/>
        <v>72671</v>
      </c>
    </row>
    <row r="60" spans="1:9" ht="13.5" thickBot="1">
      <c r="A60" s="120" t="s">
        <v>30</v>
      </c>
      <c r="B60" s="121" t="s">
        <v>169</v>
      </c>
      <c r="C60" s="103">
        <v>3</v>
      </c>
      <c r="D60" s="222">
        <v>74971</v>
      </c>
      <c r="E60" s="93">
        <v>1100</v>
      </c>
      <c r="F60" s="99">
        <v>0</v>
      </c>
      <c r="G60" s="92">
        <f t="shared" si="6"/>
        <v>13296.779999999999</v>
      </c>
      <c r="H60" s="92">
        <f t="shared" si="7"/>
        <v>87167.78</v>
      </c>
      <c r="I60" s="100">
        <f t="shared" si="8"/>
        <v>73871</v>
      </c>
    </row>
    <row r="61" spans="1:9" ht="13.5" thickBot="1">
      <c r="A61" s="120" t="s">
        <v>74</v>
      </c>
      <c r="B61" s="121" t="s">
        <v>12</v>
      </c>
      <c r="C61" s="103">
        <v>4.2</v>
      </c>
      <c r="D61" s="222">
        <v>82358</v>
      </c>
      <c r="E61" s="93">
        <v>1100</v>
      </c>
      <c r="F61" s="99">
        <v>0</v>
      </c>
      <c r="G61" s="92">
        <f t="shared" si="6"/>
        <v>14626.439999999999</v>
      </c>
      <c r="H61" s="92">
        <f t="shared" si="7"/>
        <v>95884.44</v>
      </c>
      <c r="I61" s="100">
        <f t="shared" si="8"/>
        <v>81258</v>
      </c>
    </row>
    <row r="62" spans="1:9" ht="13.5" thickBot="1">
      <c r="A62" s="120" t="s">
        <v>36</v>
      </c>
      <c r="B62" s="121" t="s">
        <v>35</v>
      </c>
      <c r="C62" s="103">
        <v>6.5</v>
      </c>
      <c r="D62" s="222">
        <v>81548</v>
      </c>
      <c r="E62" s="93">
        <v>1100</v>
      </c>
      <c r="F62" s="99">
        <v>0</v>
      </c>
      <c r="G62" s="92">
        <f t="shared" si="6"/>
        <v>14480.64</v>
      </c>
      <c r="H62" s="92">
        <f t="shared" si="7"/>
        <v>94928.64</v>
      </c>
      <c r="I62" s="100">
        <f t="shared" si="8"/>
        <v>80448</v>
      </c>
    </row>
    <row r="63" spans="1:9" ht="13.5" thickBot="1">
      <c r="A63" s="120" t="s">
        <v>73</v>
      </c>
      <c r="B63" s="121" t="s">
        <v>72</v>
      </c>
      <c r="C63" s="103">
        <v>50</v>
      </c>
      <c r="D63" s="222">
        <v>83218</v>
      </c>
      <c r="E63" s="93">
        <v>1100</v>
      </c>
      <c r="F63" s="99">
        <v>0</v>
      </c>
      <c r="G63" s="92">
        <f t="shared" si="6"/>
        <v>14781.24</v>
      </c>
      <c r="H63" s="92">
        <f t="shared" si="7"/>
        <v>96899.24</v>
      </c>
      <c r="I63" s="100">
        <f t="shared" si="8"/>
        <v>82118</v>
      </c>
    </row>
    <row r="64" spans="1:9" ht="13.5" thickBot="1">
      <c r="A64" s="120" t="s">
        <v>2</v>
      </c>
      <c r="B64" s="121" t="s">
        <v>29</v>
      </c>
      <c r="C64" s="103" t="s">
        <v>27</v>
      </c>
      <c r="D64" s="222">
        <v>74801</v>
      </c>
      <c r="E64" s="93">
        <v>0</v>
      </c>
      <c r="F64" s="99">
        <v>0</v>
      </c>
      <c r="G64" s="92">
        <f t="shared" si="6"/>
        <v>13464.18</v>
      </c>
      <c r="H64" s="92">
        <f t="shared" si="7"/>
        <v>88265.18</v>
      </c>
      <c r="I64" s="100">
        <f t="shared" si="8"/>
        <v>74801</v>
      </c>
    </row>
    <row r="65" spans="1:9" ht="13.5" thickBot="1">
      <c r="A65" s="120" t="s">
        <v>2</v>
      </c>
      <c r="B65" s="121" t="s">
        <v>31</v>
      </c>
      <c r="C65" s="103" t="s">
        <v>27</v>
      </c>
      <c r="D65" s="222">
        <v>73991</v>
      </c>
      <c r="E65" s="93">
        <v>0</v>
      </c>
      <c r="F65" s="99">
        <v>0</v>
      </c>
      <c r="G65" s="92">
        <f t="shared" si="6"/>
        <v>13318.38</v>
      </c>
      <c r="H65" s="92">
        <f t="shared" si="7"/>
        <v>87309.38</v>
      </c>
      <c r="I65" s="100">
        <f t="shared" si="8"/>
        <v>73991</v>
      </c>
    </row>
    <row r="66" spans="1:9" ht="12.75">
      <c r="A66" s="120" t="s">
        <v>2</v>
      </c>
      <c r="B66" s="121" t="s">
        <v>32</v>
      </c>
      <c r="C66" s="103" t="s">
        <v>27</v>
      </c>
      <c r="D66" s="222">
        <v>66891</v>
      </c>
      <c r="E66" s="93">
        <v>0</v>
      </c>
      <c r="F66" s="99">
        <v>0</v>
      </c>
      <c r="G66" s="92">
        <f t="shared" si="6"/>
        <v>12040.38</v>
      </c>
      <c r="H66" s="92">
        <f t="shared" si="7"/>
        <v>78931.38</v>
      </c>
      <c r="I66" s="100">
        <f t="shared" si="8"/>
        <v>66891</v>
      </c>
    </row>
    <row r="67" spans="1:9" ht="13.5" thickBot="1">
      <c r="A67" s="58"/>
      <c r="B67" s="122"/>
      <c r="C67" s="122"/>
      <c r="D67" s="122"/>
      <c r="E67" s="122"/>
      <c r="F67" s="122"/>
      <c r="G67" s="122"/>
      <c r="H67" s="122"/>
      <c r="I67" s="123"/>
    </row>
    <row r="68" spans="1:9" s="124" customFormat="1" ht="16.5">
      <c r="A68" s="25" t="s">
        <v>75</v>
      </c>
      <c r="B68" s="109"/>
      <c r="C68" s="109"/>
      <c r="D68" s="109"/>
      <c r="E68" s="109"/>
      <c r="F68" s="109"/>
      <c r="G68" s="109"/>
      <c r="H68" s="109"/>
      <c r="I68" s="109"/>
    </row>
    <row r="69" ht="12.75">
      <c r="I69" s="124"/>
    </row>
    <row r="70" spans="1:8" ht="12.75">
      <c r="A70" s="124"/>
      <c r="B70" s="48"/>
      <c r="C70" s="48"/>
      <c r="D70" s="48"/>
      <c r="E70" s="48"/>
      <c r="F70" s="48"/>
      <c r="G70" s="48"/>
      <c r="H70" s="48"/>
    </row>
    <row r="71" spans="1:8" ht="12.75">
      <c r="A71" s="202"/>
      <c r="B71" s="202"/>
      <c r="C71" s="202"/>
      <c r="D71" s="202"/>
      <c r="E71" s="202"/>
      <c r="F71" s="202"/>
      <c r="G71" s="202"/>
      <c r="H71" s="202"/>
    </row>
    <row r="72" spans="1:8" ht="12.75">
      <c r="A72" s="278"/>
      <c r="B72" s="278"/>
      <c r="C72" s="87"/>
      <c r="D72" s="87"/>
      <c r="E72" s="87"/>
      <c r="F72" s="87"/>
      <c r="G72" s="87"/>
      <c r="H72" s="87"/>
    </row>
    <row r="73" spans="1:8" ht="12.75">
      <c r="A73" s="203"/>
      <c r="B73" s="204"/>
      <c r="C73" s="192"/>
      <c r="D73" s="193"/>
      <c r="E73" s="193"/>
      <c r="F73" s="193"/>
      <c r="G73" s="197"/>
      <c r="H73" s="197"/>
    </row>
    <row r="74" spans="1:8" ht="12.75">
      <c r="A74" s="203"/>
      <c r="B74" s="204"/>
      <c r="C74" s="192"/>
      <c r="D74" s="193"/>
      <c r="E74" s="193"/>
      <c r="F74" s="193"/>
      <c r="G74" s="197"/>
      <c r="H74" s="197"/>
    </row>
    <row r="75" spans="1:8" ht="12.75">
      <c r="A75" s="202"/>
      <c r="B75" s="202"/>
      <c r="C75" s="202"/>
      <c r="D75" s="202"/>
      <c r="E75" s="202"/>
      <c r="F75" s="202"/>
      <c r="G75" s="202"/>
      <c r="H75" s="202"/>
    </row>
  </sheetData>
  <sheetProtection/>
  <mergeCells count="13">
    <mergeCell ref="A1:H1"/>
    <mergeCell ref="A35:B35"/>
    <mergeCell ref="A55:I55"/>
    <mergeCell ref="A34:I34"/>
    <mergeCell ref="A8:I8"/>
    <mergeCell ref="A9:I9"/>
    <mergeCell ref="A72:B72"/>
    <mergeCell ref="A3:H3"/>
    <mergeCell ref="A4:H4"/>
    <mergeCell ref="A5:H5"/>
    <mergeCell ref="A6:H6"/>
    <mergeCell ref="A10:B10"/>
    <mergeCell ref="A56:B56"/>
  </mergeCells>
  <printOptions/>
  <pageMargins left="0.708661417322835" right="0.708661417322835" top="0.25" bottom="0.248031496" header="0.19" footer="0.17"/>
  <pageSetup horizontalDpi="600" verticalDpi="600" orientation="portrait" paperSize="9" scale="78" r:id="rId2"/>
  <ignoredErrors>
    <ignoredError sqref="B36 B3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Magic Windows</dc:creator>
  <cp:keywords/>
  <dc:description/>
  <cp:lastModifiedBy>Ashok</cp:lastModifiedBy>
  <cp:lastPrinted>2019-05-03T07:45:37Z</cp:lastPrinted>
  <dcterms:created xsi:type="dcterms:W3CDTF">2010-07-16T02:24:36Z</dcterms:created>
  <dcterms:modified xsi:type="dcterms:W3CDTF">2019-11-01T14:15:23Z</dcterms:modified>
  <cp:category/>
  <cp:version/>
  <cp:contentType/>
  <cp:contentStatus/>
</cp:coreProperties>
</file>