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40" tabRatio="717" activeTab="0"/>
  </bookViews>
  <sheets>
    <sheet name="DAMAN" sheetId="1" r:id="rId1"/>
    <sheet name="EX-DAMAN DEPOT" sheetId="2" r:id="rId2"/>
    <sheet name="VAPI RSC" sheetId="3" r:id="rId3"/>
    <sheet name="SILVASSA" sheetId="4" r:id="rId4"/>
    <sheet name="BOISAR" sheetId="5" r:id="rId5"/>
    <sheet name="SOLAN" sheetId="6" r:id="rId6"/>
    <sheet name="NASHIK RSC" sheetId="7" r:id="rId7"/>
    <sheet name="EX-VASAI DEPOT" sheetId="8" r:id="rId8"/>
    <sheet name="T&amp;C" sheetId="9" r:id="rId9"/>
  </sheets>
  <definedNames>
    <definedName name="_xlnm.Print_Area" localSheetId="4">'BOISAR'!$A$1:$M$68</definedName>
    <definedName name="_xlnm.Print_Area" localSheetId="0">'DAMAN'!$A$1:$M$68</definedName>
    <definedName name="_xlnm.Print_Area" localSheetId="6">'NASHIK RSC'!$A$1:$H$90</definedName>
    <definedName name="_xlnm.Print_Area" localSheetId="3">'SILVASSA'!$A$1:$L$66</definedName>
    <definedName name="_xlnm.Print_Area" localSheetId="5">'SOLAN'!$A$1:$M$70</definedName>
  </definedNames>
  <calcPr fullCalcOnLoad="1"/>
</workbook>
</file>

<file path=xl/sharedStrings.xml><?xml version="1.0" encoding="utf-8"?>
<sst xmlns="http://schemas.openxmlformats.org/spreadsheetml/2006/main" count="1256" uniqueCount="188">
  <si>
    <t>BASIC</t>
  </si>
  <si>
    <t>TOTAL</t>
  </si>
  <si>
    <t>UTILITY</t>
  </si>
  <si>
    <t>XEHD</t>
  </si>
  <si>
    <t>XMHD</t>
  </si>
  <si>
    <t>IM</t>
  </si>
  <si>
    <t>RAFFIA</t>
  </si>
  <si>
    <t>MFI</t>
  </si>
  <si>
    <t>012DB54</t>
  </si>
  <si>
    <t>GPBM</t>
  </si>
  <si>
    <t>HM</t>
  </si>
  <si>
    <t>080M60</t>
  </si>
  <si>
    <t>042R35A</t>
  </si>
  <si>
    <t>DXB</t>
  </si>
  <si>
    <t>GRADE</t>
  </si>
  <si>
    <t>(-) C D</t>
  </si>
  <si>
    <t xml:space="preserve"> + FREIGHT</t>
  </si>
  <si>
    <t>1030RG</t>
  </si>
  <si>
    <t>TQ</t>
  </si>
  <si>
    <t>1100FS</t>
  </si>
  <si>
    <t>1060MG</t>
  </si>
  <si>
    <t>1030MG</t>
  </si>
  <si>
    <t>H D P E</t>
  </si>
  <si>
    <t>010E52</t>
  </si>
  <si>
    <t>INJ.M.</t>
  </si>
  <si>
    <t>LLDPE</t>
  </si>
  <si>
    <t>PP</t>
  </si>
  <si>
    <t>NA</t>
  </si>
  <si>
    <t>DXF</t>
  </si>
  <si>
    <t>XRLL</t>
  </si>
  <si>
    <t>FILM</t>
  </si>
  <si>
    <t>XMLL</t>
  </si>
  <si>
    <t>XFLL</t>
  </si>
  <si>
    <t>PIPE</t>
  </si>
  <si>
    <t>004DP44 ( PE80 )</t>
  </si>
  <si>
    <t>065E24A</t>
  </si>
  <si>
    <t>EC</t>
  </si>
  <si>
    <t>A) Zonal General Trade Price (ZGTP)</t>
  </si>
  <si>
    <t xml:space="preserve">    a)   Gradewise Zonal GTP Ex-Works and Ex-Stockist Price of PP /PE are enclosed in Annexure-I</t>
  </si>
  <si>
    <t xml:space="preserve">    b)  Ex Stockist Prices include Excise Duty and Education Cess</t>
  </si>
  <si>
    <t xml:space="preserve">    c) ZGTP of non prime grades will be lower by Rs 796/MT for Ex Works Sales &amp; Ex Stockist Sales than the</t>
  </si>
  <si>
    <t xml:space="preserve">         respective prime grades</t>
  </si>
  <si>
    <t xml:space="preserve">    d) ZGTP of PP Utility grades for Ex Works Sales enclosed in Annexure-I</t>
  </si>
  <si>
    <t>I) Cash Discounts(CD) &amp; Early Payment Incentive( EPI)</t>
  </si>
  <si>
    <t xml:space="preserve">    b. All Ex Stock Sales will be cash only sales. No CD and Credit will be available on the Ex CS Sales</t>
  </si>
  <si>
    <t xml:space="preserve">    c. CD shall be applicable on Prime and Non Prime grades only</t>
  </si>
  <si>
    <t xml:space="preserve">    d. 14 Days Interest Free Credit (IFC) shall be applicable to Customers buying on Ex-Works Sales Only, on Credit in lieu of CD</t>
  </si>
  <si>
    <t xml:space="preserve">        and the same shall not be applicable on Ex-Stock Sales</t>
  </si>
  <si>
    <t xml:space="preserve">        is received before the IFC period.</t>
  </si>
  <si>
    <t>II) Monthly Upliftment Incentive (MUI)</t>
  </si>
  <si>
    <t xml:space="preserve">    a) MUI will be offered to customers for buying quantity of material as per monthly upliftment slabs.</t>
  </si>
  <si>
    <t xml:space="preserve">        MUI will be issued through credit notes in the subsequent month</t>
  </si>
  <si>
    <t xml:space="preserve">    b) Ex works quantities and Ex Stockist Sales can be clubbed together for applicability of MUI for the month</t>
  </si>
  <si>
    <t xml:space="preserve">    d) MUI will be applicable on Prime &amp; Non Prime Grades only</t>
  </si>
  <si>
    <t>III) Trade Discount (TD)</t>
  </si>
  <si>
    <t>C) Utility grades (UG)/ Plant Waste (PW)/ Sweep Grades (SG)</t>
  </si>
  <si>
    <t xml:space="preserve">    a) PP/PE -UG/PW &amp; SG would be sold on EX-WORKS and CASH TERMS only</t>
  </si>
  <si>
    <t xml:space="preserve">    b) MUI shall not be applicable either on UG/PW &amp; SG off take quantity or on Clubbing of UG/PW &amp;SG</t>
  </si>
  <si>
    <t xml:space="preserve">       off take quantity with any other grade.</t>
  </si>
  <si>
    <t xml:space="preserve">D) Delivery Charges Ex Panipat shall be billed as per actuals (Annexure - II) in addition to ZGTP. </t>
  </si>
  <si>
    <t xml:space="preserve">     Unloading and Varai Charges to be borne by the Customer.</t>
  </si>
  <si>
    <t xml:space="preserve">F) Freight, Loading and Varai Charges  on Ex Stockist Sales to be borne by the customers themselves:  </t>
  </si>
  <si>
    <t>G) Any local levies applicable on goods will be extra.</t>
  </si>
  <si>
    <t>H) Excise Duty, Cess, CST, VAT will be charged extra as applicable at the prevailing rates.</t>
  </si>
  <si>
    <t>I) Applicable, CST rate is 0.50%.</t>
  </si>
  <si>
    <t>J) Packaging :Prices are inclusive of standard packaging in 25 Kg bags</t>
  </si>
  <si>
    <t>K) Cut and torn bags</t>
  </si>
  <si>
    <t>ZGTP of cut and torn bags would be lower by Rs 800/MT than the corresponding ZGTP</t>
  </si>
  <si>
    <t>Material will be sold on actual weight basis.</t>
  </si>
  <si>
    <t>BASIC LANDED</t>
  </si>
  <si>
    <t>003DB52</t>
  </si>
  <si>
    <t>MBM</t>
  </si>
  <si>
    <t>500M24A</t>
  </si>
  <si>
    <t>LL -IM</t>
  </si>
  <si>
    <t>ROTO M</t>
  </si>
  <si>
    <t>Please Refer Terms &amp; Conditions</t>
  </si>
  <si>
    <t xml:space="preserve">                    LLDPE</t>
  </si>
  <si>
    <t xml:space="preserve">                                 PP</t>
  </si>
  <si>
    <t xml:space="preserve">                        H D P E</t>
  </si>
  <si>
    <t>2120MC</t>
  </si>
  <si>
    <t>010F18S/010F18A</t>
  </si>
  <si>
    <t>3030MG</t>
  </si>
  <si>
    <t>DEL CREDERE ASSOCIATE (DCA) CUM CONSIGNMENT STOCKIEST (CS) OF INDIAN OIL CORPORATION LIMITED FOR PE/PP</t>
  </si>
  <si>
    <t xml:space="preserve">B-11, WADALA UDYOG BHAVAN, </t>
  </si>
  <si>
    <t>WADALA, MUMBAI – 400 031 (INDIA)</t>
  </si>
  <si>
    <t>Tel: 022-40572999 (20 Lines) Fax: 022-40572900</t>
  </si>
  <si>
    <t>Email: boranagroup@gmail.com website: www.boranaplastic.net</t>
  </si>
  <si>
    <r>
      <t>BORANA PLASTIC LIMITED</t>
    </r>
    <r>
      <rPr>
        <sz val="18"/>
        <color indexed="8"/>
        <rFont val="Trebuchet MS"/>
        <family val="2"/>
      </rPr>
      <t xml:space="preserve"> </t>
    </r>
  </si>
  <si>
    <t>DCA CUM CS  OF INDIAN OIL CORPORATION LIMITED FOR PE/PP</t>
  </si>
  <si>
    <t>180M50</t>
  </si>
  <si>
    <t>5080MG</t>
  </si>
  <si>
    <t>010DP45 (PE 63)</t>
  </si>
  <si>
    <t xml:space="preserve">        Please Refer Terms &amp; Conditions </t>
  </si>
  <si>
    <t>002DP48P100</t>
  </si>
  <si>
    <t>2020EC</t>
  </si>
  <si>
    <t>BM/EXT</t>
  </si>
  <si>
    <t>2120MC-NP</t>
  </si>
  <si>
    <t>HOMO FIBRE</t>
  </si>
  <si>
    <t>1110MG/1200MG</t>
  </si>
  <si>
    <t>1350YG/1250YG</t>
  </si>
  <si>
    <t>38/25</t>
  </si>
  <si>
    <t>11/*20</t>
  </si>
  <si>
    <t>1110MA/1110MAS</t>
  </si>
  <si>
    <t>5080MG-NP</t>
  </si>
  <si>
    <t>PP CP</t>
  </si>
  <si>
    <t>3120MA</t>
  </si>
  <si>
    <t>012E50</t>
  </si>
  <si>
    <t>Raffia</t>
  </si>
  <si>
    <t>080M60U</t>
  </si>
  <si>
    <t>Would be charged from the date of invoice</t>
  </si>
  <si>
    <t>Sales from Depot: interest would be charged @24% p.a. from the date of Invoice</t>
  </si>
  <si>
    <t>010DP45U</t>
  </si>
  <si>
    <t>002DF50</t>
  </si>
  <si>
    <t xml:space="preserve">003DF49 </t>
  </si>
  <si>
    <t>003DF49</t>
  </si>
  <si>
    <t xml:space="preserve">    f. EPI will be applicable on Ex Works / Ex RSC Credit Sales only.</t>
  </si>
  <si>
    <t>E) Charges for Delievry Assistance (w.e.f. 01.04.2013) for Ex Panipat sales are enclosed in Annexure - II.</t>
  </si>
  <si>
    <t xml:space="preserve">L) against Cash Term sale : interest on late payment would be charged @24% p.a. upto 14 days and after 14 days interest @28% p.a. </t>
  </si>
  <si>
    <t>Against 14 days credit Term Sale : interest on late payment after due date would be charged at 28% p.a. from the due date</t>
  </si>
  <si>
    <t xml:space="preserve">M) LBT charges for Ex Vasai Sale.1.3% for Vasai customer &amp; out of Vasai Customer 0.13% </t>
  </si>
  <si>
    <t>020F18A</t>
  </si>
  <si>
    <t>Monthly Upliftment Incentive (MUI) for PP</t>
  </si>
  <si>
    <t>&gt;=15   &lt;  48</t>
  </si>
  <si>
    <t>&gt;=48   &lt; 128</t>
  </si>
  <si>
    <t>&gt;=128 &lt; 176</t>
  </si>
  <si>
    <t>&gt;=176 &lt; 352</t>
  </si>
  <si>
    <t>&gt;=352 &lt; 528</t>
  </si>
  <si>
    <t>&gt;=528 &lt; 720</t>
  </si>
  <si>
    <t>&gt;=720</t>
  </si>
  <si>
    <t>Monthly Upliftment Incentive (MUI) for PE</t>
  </si>
  <si>
    <t>&gt;=9   &lt;  27</t>
  </si>
  <si>
    <t>&gt;=27   &lt; 72</t>
  </si>
  <si>
    <t>&gt;=72 &lt;  99</t>
  </si>
  <si>
    <t>&gt;=99 &lt; 198</t>
  </si>
  <si>
    <t>&gt;=198 &lt; 297</t>
  </si>
  <si>
    <t>&gt;=297 &lt; 405</t>
  </si>
  <si>
    <t xml:space="preserve">&gt;=405 </t>
  </si>
  <si>
    <t>(-) C.D</t>
  </si>
  <si>
    <t>1110MG/1110MGS/1200MG</t>
  </si>
  <si>
    <t>4080 MH / 4100MH</t>
  </si>
  <si>
    <t>1350YG/1250YG/1200YG</t>
  </si>
  <si>
    <t>LOCATIONAL DISCOUNT /MT ON PRE EXCISE BASIS</t>
  </si>
  <si>
    <t>Amravati</t>
  </si>
  <si>
    <t>Aurangabad</t>
  </si>
  <si>
    <t>Jalna</t>
  </si>
  <si>
    <t>Kolhapur</t>
  </si>
  <si>
    <t>Latur</t>
  </si>
  <si>
    <t>Mumbai City</t>
  </si>
  <si>
    <t>Nagpur</t>
  </si>
  <si>
    <t>Pune</t>
  </si>
  <si>
    <t>Sindhudurg</t>
  </si>
  <si>
    <t>Thane</t>
  </si>
  <si>
    <t>ALL PRICES ARE EX- WEARHOUSE PRICE</t>
  </si>
  <si>
    <t>4080 MH/4100 MH</t>
  </si>
  <si>
    <t xml:space="preserve"> </t>
  </si>
  <si>
    <t>PP HP</t>
  </si>
  <si>
    <t>RCP</t>
  </si>
  <si>
    <t xml:space="preserve">    a. CD on Ex-Works sales will be Rs 1100/- per MT on pre-Excise basis for Cash Customers</t>
  </si>
  <si>
    <t xml:space="preserve">    e. An Early Payment Incentive (EPI) of Rs 78.6/ MT/Day will be applicable for Credit customers if payment</t>
  </si>
  <si>
    <t>4080MA</t>
  </si>
  <si>
    <t>PP ICP</t>
  </si>
  <si>
    <t>3400MN</t>
  </si>
  <si>
    <t>3650MN</t>
  </si>
  <si>
    <t>3550MN</t>
  </si>
  <si>
    <t>1030TC</t>
  </si>
  <si>
    <t>1030FG</t>
  </si>
  <si>
    <t>BOPP</t>
  </si>
  <si>
    <t>GST 18%</t>
  </si>
  <si>
    <t xml:space="preserve"> + 18% GST</t>
  </si>
  <si>
    <t>030F18A</t>
  </si>
  <si>
    <t>010L22S</t>
  </si>
  <si>
    <t>1350EG</t>
  </si>
  <si>
    <t>020M52</t>
  </si>
  <si>
    <t>DRIP PIPE</t>
  </si>
  <si>
    <t xml:space="preserve">    b) No TD will be applicable on Ex Stockist Prices on Prime &amp; Non-Prime grades of HDPE 010E52</t>
  </si>
  <si>
    <t xml:space="preserve">    c) TD of Rs. 2500/- per MT will be applicable on Prime &amp; Non-Prime grade fo 010DP45U on Pre GST basis. </t>
  </si>
  <si>
    <t xml:space="preserve">    a) TD of Rs.2000/- per MT will be applicable on Prime&amp;Non-Prime grades of 003DP47,004DP44 &amp; 002DP48 on post sale basis ( &lt;20 MT -1950/MT )</t>
  </si>
  <si>
    <t xml:space="preserve">    c) PE &amp; PP grades would not be allowed to be combined for the purpose of MUI applicability</t>
  </si>
  <si>
    <t>.</t>
  </si>
  <si>
    <t>PRICE LIST INDIAN OIL CORPORATION LTD. EX. PANIPAT WORKS - DAMAN W.E.F.01-10-2019</t>
  </si>
  <si>
    <t>PRICE LIST INDIAN OIL CORPORATION LTD. DOPW DAMAN DEPOT  W.E.F 01-10-2019</t>
  </si>
  <si>
    <t>PRICE LIST INDIAN OIL CORPORATION LTD. RSC VAPI DEPOT  W.E.F.01-10-2019</t>
  </si>
  <si>
    <t>PRICE LIST INDIAN OIL CORPORATION LTD. EX. PANIPAT WORKS - SILVASSA W.E.F. 01-10-2019</t>
  </si>
  <si>
    <t>PRICE LIST INDIAN OIL CORPORATION LTD. EX. PANIPAT WORKS - BOISAR W.E.F.01-10-2019</t>
  </si>
  <si>
    <t>PRICE LIST INDIAN OIL CORPORATION LTD. EX. PANIPAT WO0RKS - SOLAN   W.E.F.01-10-2019</t>
  </si>
  <si>
    <t>PRICE LIST INDIAN OIL CORPORATION LTD. RSC NASIK DEPOT  W.E.F.01-10-2019</t>
  </si>
  <si>
    <t>PRICE LIST INDIAN OIL CORPORATION LTD. EX. CS VASAI DEPOT  W.E.F 01-10-2019</t>
  </si>
  <si>
    <t>Terms &amp; Conditons 01-10-2019</t>
  </si>
</sst>
</file>

<file path=xl/styles.xml><?xml version="1.0" encoding="utf-8"?>
<styleSheet xmlns="http://schemas.openxmlformats.org/spreadsheetml/2006/main">
  <numFmts count="3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Rs.&quot;#,##0_);\(&quot;Rs.&quot;#,##0\)"/>
    <numFmt numFmtId="183" formatCode="&quot;Rs.&quot;#,##0_);[Red]\(&quot;Rs.&quot;#,##0\)"/>
    <numFmt numFmtId="184" formatCode="&quot;Rs.&quot;#,##0.00_);\(&quot;Rs.&quot;#,##0.00\)"/>
    <numFmt numFmtId="185" formatCode="&quot;Rs.&quot;#,##0.00_);[Red]\(&quot;Rs.&quot;#,##0.00\)"/>
    <numFmt numFmtId="186" formatCode="_(&quot;Rs.&quot;* #,##0_);_(&quot;Rs.&quot;* \(#,##0\);_(&quot;Rs.&quot;* &quot;-&quot;_);_(@_)"/>
    <numFmt numFmtId="187" formatCode="_(&quot;Rs.&quot;* #,##0.00_);_(&quot;Rs.&quot;* \(#,##0.00\);_(&quot;Rs.&quot;* &quot;-&quot;??_);_(@_)"/>
    <numFmt numFmtId="188" formatCode="0.0"/>
    <numFmt numFmtId="189" formatCode="dd/mm/yyyy;@"/>
    <numFmt numFmtId="190" formatCode="0.00;[Red]0.00"/>
    <numFmt numFmtId="191" formatCode="0;[Red]0"/>
    <numFmt numFmtId="192" formatCode="0.000"/>
    <numFmt numFmtId="193" formatCode="[$-409]d\-mmm\-yy;@"/>
  </numFmts>
  <fonts count="4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Comic Sans MS"/>
      <family val="4"/>
    </font>
    <font>
      <b/>
      <sz val="10"/>
      <color indexed="12"/>
      <name val="Comic Sans MS"/>
      <family val="4"/>
    </font>
    <font>
      <b/>
      <sz val="10"/>
      <name val="Comic Sans MS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  <font>
      <b/>
      <u val="single"/>
      <sz val="16"/>
      <color indexed="10"/>
      <name val="Verdana"/>
      <family val="2"/>
    </font>
    <font>
      <b/>
      <u val="single"/>
      <sz val="11"/>
      <color indexed="8"/>
      <name val="Trebuchet MS"/>
      <family val="2"/>
    </font>
    <font>
      <sz val="12"/>
      <color indexed="8"/>
      <name val="Verdana"/>
      <family val="2"/>
    </font>
    <font>
      <b/>
      <u val="single"/>
      <sz val="18"/>
      <color indexed="10"/>
      <name val="Verdana"/>
      <family val="2"/>
    </font>
    <font>
      <sz val="18"/>
      <color indexed="8"/>
      <name val="Trebuchet MS"/>
      <family val="2"/>
    </font>
    <font>
      <b/>
      <sz val="8"/>
      <name val="Arial"/>
      <family val="2"/>
    </font>
    <font>
      <sz val="10"/>
      <color indexed="8"/>
      <name val="Trebuchet MS"/>
      <family val="2"/>
    </font>
    <font>
      <sz val="10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Comic Sans MS"/>
      <family val="4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190" fontId="0" fillId="0" borderId="10" xfId="0" applyNumberFormat="1" applyBorder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0" fillId="0" borderId="21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 quotePrefix="1">
      <alignment/>
    </xf>
    <xf numFmtId="0" fontId="21" fillId="0" borderId="10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190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indent="1"/>
    </xf>
    <xf numFmtId="0" fontId="21" fillId="0" borderId="22" xfId="0" applyFont="1" applyFill="1" applyBorder="1" applyAlignment="1">
      <alignment/>
    </xf>
    <xf numFmtId="190" fontId="0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4" xfId="0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0" fontId="0" fillId="0" borderId="0" xfId="0" applyNumberFormat="1" applyFont="1" applyBorder="1" applyAlignment="1">
      <alignment/>
    </xf>
    <xf numFmtId="0" fontId="35" fillId="0" borderId="26" xfId="0" applyFont="1" applyBorder="1" applyAlignment="1">
      <alignment/>
    </xf>
    <xf numFmtId="0" fontId="26" fillId="0" borderId="12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49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Fill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0" fillId="0" borderId="29" xfId="0" applyFont="1" applyFill="1" applyBorder="1" applyAlignment="1">
      <alignment horizontal="left" vertical="center"/>
    </xf>
    <xf numFmtId="0" fontId="30" fillId="0" borderId="30" xfId="0" applyFont="1" applyFill="1" applyBorder="1" applyAlignment="1">
      <alignment horizontal="left" vertical="center"/>
    </xf>
    <xf numFmtId="0" fontId="24" fillId="0" borderId="23" xfId="0" applyFont="1" applyBorder="1" applyAlignment="1">
      <alignment horizontal="center"/>
    </xf>
    <xf numFmtId="0" fontId="0" fillId="0" borderId="31" xfId="0" applyFont="1" applyBorder="1" applyAlignment="1">
      <alignment/>
    </xf>
    <xf numFmtId="2" fontId="0" fillId="0" borderId="0" xfId="0" applyNumberFormat="1" applyFill="1" applyAlignment="1">
      <alignment/>
    </xf>
    <xf numFmtId="0" fontId="26" fillId="0" borderId="0" xfId="0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190" fontId="0" fillId="0" borderId="17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6" xfId="0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90" fontId="0" fillId="0" borderId="17" xfId="0" applyNumberFormat="1" applyFill="1" applyBorder="1" applyAlignment="1">
      <alignment/>
    </xf>
    <xf numFmtId="190" fontId="0" fillId="0" borderId="32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0" fontId="26" fillId="0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23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26" fillId="0" borderId="0" xfId="0" applyFont="1" applyFill="1" applyAlignment="1">
      <alignment/>
    </xf>
    <xf numFmtId="190" fontId="0" fillId="0" borderId="14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90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190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0" fontId="24" fillId="0" borderId="27" xfId="0" applyFont="1" applyFill="1" applyBorder="1" applyAlignment="1">
      <alignment horizontal="center"/>
    </xf>
    <xf numFmtId="0" fontId="24" fillId="0" borderId="27" xfId="0" applyFont="1" applyFill="1" applyBorder="1" applyAlignment="1">
      <alignment/>
    </xf>
    <xf numFmtId="0" fontId="26" fillId="0" borderId="34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26" fillId="0" borderId="16" xfId="0" applyFont="1" applyFill="1" applyBorder="1" applyAlignment="1">
      <alignment/>
    </xf>
    <xf numFmtId="190" fontId="0" fillId="0" borderId="17" xfId="0" applyNumberFormat="1" applyFill="1" applyBorder="1" applyAlignment="1">
      <alignment horizontal="center"/>
    </xf>
    <xf numFmtId="190" fontId="0" fillId="0" borderId="32" xfId="0" applyNumberFormat="1" applyFill="1" applyBorder="1" applyAlignment="1">
      <alignment horizontal="center"/>
    </xf>
    <xf numFmtId="0" fontId="30" fillId="0" borderId="3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0" fontId="30" fillId="0" borderId="36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30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24" fillId="0" borderId="15" xfId="0" applyFont="1" applyFill="1" applyBorder="1" applyAlignment="1">
      <alignment/>
    </xf>
    <xf numFmtId="0" fontId="26" fillId="0" borderId="16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90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35" fillId="0" borderId="26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4" fillId="0" borderId="41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43" xfId="0" applyFill="1" applyBorder="1" applyAlignment="1">
      <alignment/>
    </xf>
    <xf numFmtId="49" fontId="0" fillId="0" borderId="17" xfId="0" applyNumberFormat="1" applyFont="1" applyFill="1" applyBorder="1" applyAlignment="1">
      <alignment horizontal="left"/>
    </xf>
    <xf numFmtId="190" fontId="0" fillId="0" borderId="17" xfId="0" applyNumberForma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90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190" fontId="0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4" fillId="0" borderId="25" xfId="0" applyFont="1" applyFill="1" applyBorder="1" applyAlignment="1">
      <alignment horizontal="center"/>
    </xf>
    <xf numFmtId="0" fontId="26" fillId="0" borderId="44" xfId="0" applyFont="1" applyFill="1" applyBorder="1" applyAlignment="1">
      <alignment/>
    </xf>
    <xf numFmtId="0" fontId="26" fillId="0" borderId="45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6" fillId="0" borderId="46" xfId="0" applyFont="1" applyFill="1" applyBorder="1" applyAlignment="1">
      <alignment/>
    </xf>
    <xf numFmtId="0" fontId="26" fillId="0" borderId="4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6" fillId="0" borderId="25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90" fontId="0" fillId="0" borderId="27" xfId="0" applyNumberFormat="1" applyFill="1" applyBorder="1" applyAlignment="1">
      <alignment/>
    </xf>
    <xf numFmtId="190" fontId="0" fillId="0" borderId="27" xfId="0" applyNumberFormat="1" applyFill="1" applyBorder="1" applyAlignment="1">
      <alignment horizontal="center"/>
    </xf>
    <xf numFmtId="190" fontId="0" fillId="0" borderId="28" xfId="0" applyNumberFormat="1" applyFill="1" applyBorder="1" applyAlignment="1">
      <alignment horizontal="center"/>
    </xf>
    <xf numFmtId="190" fontId="0" fillId="0" borderId="0" xfId="0" applyNumberFormat="1" applyFill="1" applyAlignment="1">
      <alignment horizontal="center"/>
    </xf>
    <xf numFmtId="0" fontId="43" fillId="0" borderId="0" xfId="0" applyFont="1" applyFill="1" applyBorder="1" applyAlignment="1">
      <alignment/>
    </xf>
    <xf numFmtId="177" fontId="32" fillId="0" borderId="0" xfId="42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190" fontId="0" fillId="0" borderId="48" xfId="0" applyNumberFormat="1" applyFill="1" applyBorder="1" applyAlignment="1">
      <alignment/>
    </xf>
    <xf numFmtId="0" fontId="31" fillId="0" borderId="0" xfId="0" applyFont="1" applyFill="1" applyBorder="1" applyAlignment="1">
      <alignment vertical="top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190" fontId="45" fillId="0" borderId="10" xfId="0" applyNumberFormat="1" applyFont="1" applyFill="1" applyBorder="1" applyAlignment="1">
      <alignment/>
    </xf>
    <xf numFmtId="190" fontId="45" fillId="0" borderId="14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2" fontId="0" fillId="0" borderId="14" xfId="0" applyNumberFormat="1" applyFont="1" applyFill="1" applyBorder="1" applyAlignment="1">
      <alignment horizontal="right"/>
    </xf>
    <xf numFmtId="0" fontId="29" fillId="0" borderId="41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42" fillId="0" borderId="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24" fillId="0" borderId="52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4" fillId="0" borderId="53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76" fontId="26" fillId="0" borderId="0" xfId="44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176" fontId="26" fillId="0" borderId="0" xfId="44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0" fontId="25" fillId="0" borderId="45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7" fillId="0" borderId="5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0"/>
          <a:ext cx="3381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228600</xdr:colOff>
      <xdr:row>1</xdr:row>
      <xdr:rowOff>0</xdr:rowOff>
    </xdr:to>
    <xdr:pic>
      <xdr:nvPicPr>
        <xdr:cNvPr id="2" name="Picture 1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0"/>
          <a:ext cx="381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581025</xdr:colOff>
      <xdr:row>0</xdr:row>
      <xdr:rowOff>38100</xdr:rowOff>
    </xdr:from>
    <xdr:to>
      <xdr:col>9</xdr:col>
      <xdr:colOff>457200</xdr:colOff>
      <xdr:row>1</xdr:row>
      <xdr:rowOff>19050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381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0</xdr:rowOff>
    </xdr:from>
    <xdr:to>
      <xdr:col>7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</xdr:row>
      <xdr:rowOff>0</xdr:rowOff>
    </xdr:from>
    <xdr:to>
      <xdr:col>8</xdr:col>
      <xdr:colOff>0</xdr:colOff>
      <xdr:row>1</xdr:row>
      <xdr:rowOff>276225</xdr:rowOff>
    </xdr:to>
    <xdr:pic>
      <xdr:nvPicPr>
        <xdr:cNvPr id="1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0"/>
          <a:ext cx="3086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0</xdr:rowOff>
    </xdr:from>
    <xdr:to>
      <xdr:col>1</xdr:col>
      <xdr:colOff>266700</xdr:colOff>
      <xdr:row>1</xdr:row>
      <xdr:rowOff>0</xdr:rowOff>
    </xdr:to>
    <xdr:pic>
      <xdr:nvPicPr>
        <xdr:cNvPr id="2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0</xdr:row>
      <xdr:rowOff>19050</xdr:rowOff>
    </xdr:from>
    <xdr:to>
      <xdr:col>10</xdr:col>
      <xdr:colOff>733425</xdr:colOff>
      <xdr:row>1</xdr:row>
      <xdr:rowOff>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5800" y="190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5514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3086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9525</xdr:rowOff>
    </xdr:from>
    <xdr:to>
      <xdr:col>9</xdr:col>
      <xdr:colOff>542925</xdr:colOff>
      <xdr:row>0</xdr:row>
      <xdr:rowOff>285750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952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539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52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0</xdr:row>
      <xdr:rowOff>0</xdr:rowOff>
    </xdr:from>
    <xdr:to>
      <xdr:col>9</xdr:col>
      <xdr:colOff>647700</xdr:colOff>
      <xdr:row>0</xdr:row>
      <xdr:rowOff>276225</xdr:rowOff>
    </xdr:to>
    <xdr:pic>
      <xdr:nvPicPr>
        <xdr:cNvPr id="3" name="Picture 4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0</xdr:row>
      <xdr:rowOff>9525</xdr:rowOff>
    </xdr:from>
    <xdr:to>
      <xdr:col>1</xdr:col>
      <xdr:colOff>200025</xdr:colOff>
      <xdr:row>1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952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439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0</xdr:rowOff>
    </xdr:from>
    <xdr:to>
      <xdr:col>6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3448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542925</xdr:colOff>
      <xdr:row>0</xdr:row>
      <xdr:rowOff>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</xdr:row>
      <xdr:rowOff>0</xdr:rowOff>
    </xdr:from>
    <xdr:to>
      <xdr:col>8</xdr:col>
      <xdr:colOff>0</xdr:colOff>
      <xdr:row>1</xdr:row>
      <xdr:rowOff>276225</xdr:rowOff>
    </xdr:to>
    <xdr:pic>
      <xdr:nvPicPr>
        <xdr:cNvPr id="5" name="Picture 5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0</xdr:rowOff>
    </xdr:from>
    <xdr:to>
      <xdr:col>7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K32" sqref="K32"/>
    </sheetView>
  </sheetViews>
  <sheetFormatPr defaultColWidth="9.140625" defaultRowHeight="12.75"/>
  <cols>
    <col min="1" max="1" width="11.140625" style="131" bestFit="1" customWidth="1"/>
    <col min="2" max="2" width="19.28125" style="131" customWidth="1"/>
    <col min="3" max="3" width="6.28125" style="131" bestFit="1" customWidth="1"/>
    <col min="4" max="4" width="10.57421875" style="131" customWidth="1"/>
    <col min="5" max="6" width="11.00390625" style="131" customWidth="1"/>
    <col min="7" max="7" width="9.57421875" style="131" customWidth="1"/>
    <col min="8" max="8" width="8.57421875" style="131" bestFit="1" customWidth="1"/>
    <col min="9" max="9" width="9.57421875" style="131" bestFit="1" customWidth="1"/>
    <col min="10" max="10" width="18.00390625" style="131" customWidth="1"/>
    <col min="11" max="11" width="35.421875" style="131" bestFit="1" customWidth="1"/>
    <col min="12" max="12" width="16.28125" style="131" hidden="1" customWidth="1"/>
    <col min="13" max="13" width="4.421875" style="131" bestFit="1" customWidth="1"/>
    <col min="14" max="16384" width="9.140625" style="131" customWidth="1"/>
  </cols>
  <sheetData>
    <row r="1" spans="1:13" ht="23.25">
      <c r="A1" s="239" t="s">
        <v>87</v>
      </c>
      <c r="B1" s="240"/>
      <c r="C1" s="240"/>
      <c r="D1" s="240"/>
      <c r="E1" s="240"/>
      <c r="F1" s="240"/>
      <c r="G1" s="240"/>
      <c r="H1" s="240"/>
      <c r="I1" s="240"/>
      <c r="J1" s="240"/>
      <c r="K1" s="157"/>
      <c r="L1" s="157"/>
      <c r="M1" s="157"/>
    </row>
    <row r="2" spans="1:13" ht="16.5">
      <c r="A2" s="158" t="s">
        <v>82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160"/>
      <c r="M2" s="160"/>
    </row>
    <row r="3" spans="1:13" ht="15">
      <c r="A3" s="161"/>
      <c r="B3" s="236" t="s">
        <v>83</v>
      </c>
      <c r="C3" s="236"/>
      <c r="D3" s="236"/>
      <c r="E3" s="236"/>
      <c r="F3" s="236"/>
      <c r="G3" s="236"/>
      <c r="H3" s="236"/>
      <c r="I3" s="236"/>
      <c r="J3" s="236"/>
      <c r="K3" s="160"/>
      <c r="L3" s="160"/>
      <c r="M3" s="160"/>
    </row>
    <row r="4" spans="1:13" ht="15">
      <c r="A4" s="161"/>
      <c r="B4" s="236" t="s">
        <v>84</v>
      </c>
      <c r="C4" s="236"/>
      <c r="D4" s="236"/>
      <c r="E4" s="236"/>
      <c r="F4" s="236"/>
      <c r="G4" s="236"/>
      <c r="H4" s="236"/>
      <c r="I4" s="236"/>
      <c r="J4" s="236"/>
      <c r="K4" s="160"/>
      <c r="L4" s="160"/>
      <c r="M4" s="160"/>
    </row>
    <row r="5" spans="1:13" ht="15">
      <c r="A5" s="161"/>
      <c r="B5" s="236" t="s">
        <v>85</v>
      </c>
      <c r="C5" s="236"/>
      <c r="D5" s="236"/>
      <c r="E5" s="236"/>
      <c r="F5" s="236"/>
      <c r="G5" s="236"/>
      <c r="H5" s="236"/>
      <c r="I5" s="236"/>
      <c r="J5" s="236"/>
      <c r="K5" s="160"/>
      <c r="L5" s="160"/>
      <c r="M5" s="160"/>
    </row>
    <row r="6" spans="1:13" ht="18.75" thickBot="1">
      <c r="A6" s="237" t="s">
        <v>86</v>
      </c>
      <c r="B6" s="238"/>
      <c r="C6" s="238"/>
      <c r="D6" s="238"/>
      <c r="E6" s="238"/>
      <c r="F6" s="238"/>
      <c r="G6" s="238"/>
      <c r="H6" s="238"/>
      <c r="I6" s="238"/>
      <c r="J6" s="238"/>
      <c r="K6" s="162"/>
      <c r="L6" s="162"/>
      <c r="M6" s="162"/>
    </row>
    <row r="7" spans="1:13" ht="13.5" thickBot="1">
      <c r="A7" s="163"/>
      <c r="B7" s="157"/>
      <c r="C7" s="157"/>
      <c r="D7" s="157"/>
      <c r="E7" s="157"/>
      <c r="F7" s="157"/>
      <c r="G7" s="157"/>
      <c r="H7" s="157"/>
      <c r="I7" s="157"/>
      <c r="J7" s="164"/>
      <c r="K7" s="163"/>
      <c r="L7" s="157"/>
      <c r="M7" s="164"/>
    </row>
    <row r="8" spans="1:13" ht="13.5" thickBot="1">
      <c r="A8" s="172"/>
      <c r="B8" s="160"/>
      <c r="C8" s="160"/>
      <c r="D8" s="160"/>
      <c r="E8" s="160"/>
      <c r="F8" s="160"/>
      <c r="G8" s="160"/>
      <c r="H8" s="160"/>
      <c r="I8" s="160"/>
      <c r="J8" s="173"/>
      <c r="K8" s="163"/>
      <c r="L8" s="157"/>
      <c r="M8" s="164"/>
    </row>
    <row r="9" spans="1:13" ht="16.5" customHeight="1" thickBot="1">
      <c r="A9" s="230" t="s">
        <v>179</v>
      </c>
      <c r="B9" s="231"/>
      <c r="C9" s="231"/>
      <c r="D9" s="231"/>
      <c r="E9" s="231"/>
      <c r="F9" s="231"/>
      <c r="G9" s="231"/>
      <c r="H9" s="231"/>
      <c r="I9" s="231"/>
      <c r="J9" s="232"/>
      <c r="K9" s="224" t="s">
        <v>121</v>
      </c>
      <c r="L9" s="225"/>
      <c r="M9" s="226"/>
    </row>
    <row r="10" spans="1:15" ht="16.5" customHeight="1" thickBot="1">
      <c r="A10" s="230" t="s">
        <v>26</v>
      </c>
      <c r="B10" s="231"/>
      <c r="C10" s="231"/>
      <c r="D10" s="231"/>
      <c r="E10" s="231"/>
      <c r="F10" s="231"/>
      <c r="G10" s="231"/>
      <c r="H10" s="231"/>
      <c r="I10" s="231"/>
      <c r="J10" s="232"/>
      <c r="K10" s="227"/>
      <c r="L10" s="228"/>
      <c r="M10" s="229"/>
      <c r="O10" s="133"/>
    </row>
    <row r="11" spans="1:13" ht="17.25" thickBot="1">
      <c r="A11" s="241" t="s">
        <v>14</v>
      </c>
      <c r="B11" s="242"/>
      <c r="C11" s="115" t="s">
        <v>7</v>
      </c>
      <c r="D11" s="115" t="s">
        <v>0</v>
      </c>
      <c r="E11" s="115" t="s">
        <v>15</v>
      </c>
      <c r="F11" s="115"/>
      <c r="G11" s="150" t="s">
        <v>16</v>
      </c>
      <c r="H11" s="115" t="s">
        <v>167</v>
      </c>
      <c r="I11" s="115" t="s">
        <v>1</v>
      </c>
      <c r="J11" s="69" t="s">
        <v>69</v>
      </c>
      <c r="K11" s="21" t="s">
        <v>122</v>
      </c>
      <c r="L11" s="22"/>
      <c r="M11" s="143">
        <v>300</v>
      </c>
    </row>
    <row r="12" spans="1:13" ht="17.25" thickBot="1">
      <c r="A12" s="140" t="s">
        <v>155</v>
      </c>
      <c r="B12" s="97" t="s">
        <v>102</v>
      </c>
      <c r="C12" s="98">
        <v>11</v>
      </c>
      <c r="D12" s="91">
        <v>92463</v>
      </c>
      <c r="E12" s="99">
        <v>1100</v>
      </c>
      <c r="F12" s="99"/>
      <c r="G12" s="99">
        <v>1535</v>
      </c>
      <c r="H12" s="99">
        <f>(D12-E12+G12)*18%</f>
        <v>16721.64</v>
      </c>
      <c r="I12" s="141">
        <f>D12-E12+G12+H12</f>
        <v>109619.64</v>
      </c>
      <c r="J12" s="142">
        <f>I12-H12</f>
        <v>92898</v>
      </c>
      <c r="K12" s="23" t="s">
        <v>123</v>
      </c>
      <c r="L12" s="23"/>
      <c r="M12" s="145">
        <v>400</v>
      </c>
    </row>
    <row r="13" spans="1:13" ht="17.25" thickBot="1">
      <c r="A13" s="144" t="s">
        <v>155</v>
      </c>
      <c r="B13" s="102" t="s">
        <v>98</v>
      </c>
      <c r="C13" s="103" t="s">
        <v>101</v>
      </c>
      <c r="D13" s="92">
        <v>91663</v>
      </c>
      <c r="E13" s="99">
        <v>1100</v>
      </c>
      <c r="F13" s="99"/>
      <c r="G13" s="99">
        <v>1535</v>
      </c>
      <c r="H13" s="99">
        <f aca="true" t="shared" si="0" ref="H13:H33">(D13-E13+G13)*18%</f>
        <v>16577.64</v>
      </c>
      <c r="I13" s="141">
        <f aca="true" t="shared" si="1" ref="I13:I33">D13-E13+G13+H13</f>
        <v>108675.64</v>
      </c>
      <c r="J13" s="142">
        <f aca="true" t="shared" si="2" ref="J13:J33">I13-H13</f>
        <v>92098</v>
      </c>
      <c r="K13" s="23" t="s">
        <v>124</v>
      </c>
      <c r="L13" s="23"/>
      <c r="M13" s="145">
        <v>500</v>
      </c>
    </row>
    <row r="14" spans="1:13" ht="17.25" thickBot="1">
      <c r="A14" s="144" t="s">
        <v>155</v>
      </c>
      <c r="B14" s="102" t="s">
        <v>20</v>
      </c>
      <c r="C14" s="103">
        <v>6</v>
      </c>
      <c r="D14" s="92">
        <v>92463</v>
      </c>
      <c r="E14" s="99">
        <v>1100</v>
      </c>
      <c r="F14" s="99"/>
      <c r="G14" s="99">
        <v>1535</v>
      </c>
      <c r="H14" s="99">
        <f t="shared" si="0"/>
        <v>16721.64</v>
      </c>
      <c r="I14" s="141">
        <f t="shared" si="1"/>
        <v>109619.64</v>
      </c>
      <c r="J14" s="142">
        <f t="shared" si="2"/>
        <v>92898</v>
      </c>
      <c r="K14" s="23" t="s">
        <v>125</v>
      </c>
      <c r="L14" s="23"/>
      <c r="M14" s="145">
        <v>600</v>
      </c>
    </row>
    <row r="15" spans="1:13" ht="17.25" thickBot="1">
      <c r="A15" s="144" t="s">
        <v>155</v>
      </c>
      <c r="B15" s="102" t="s">
        <v>21</v>
      </c>
      <c r="C15" s="103">
        <v>3</v>
      </c>
      <c r="D15" s="92">
        <v>92663</v>
      </c>
      <c r="E15" s="99">
        <v>1100</v>
      </c>
      <c r="F15" s="99"/>
      <c r="G15" s="99">
        <v>1535</v>
      </c>
      <c r="H15" s="99">
        <f t="shared" si="0"/>
        <v>16757.64</v>
      </c>
      <c r="I15" s="141">
        <f t="shared" si="1"/>
        <v>109855.64</v>
      </c>
      <c r="J15" s="142">
        <f t="shared" si="2"/>
        <v>93098</v>
      </c>
      <c r="K15" s="23" t="s">
        <v>126</v>
      </c>
      <c r="L15" s="23"/>
      <c r="M15" s="145">
        <v>700</v>
      </c>
    </row>
    <row r="16" spans="1:13" ht="17.25" thickBot="1">
      <c r="A16" s="144" t="s">
        <v>155</v>
      </c>
      <c r="B16" s="102" t="s">
        <v>164</v>
      </c>
      <c r="C16" s="103">
        <v>3.4</v>
      </c>
      <c r="D16" s="92">
        <v>95293</v>
      </c>
      <c r="E16" s="99">
        <v>1100</v>
      </c>
      <c r="F16" s="99"/>
      <c r="G16" s="99">
        <v>1535</v>
      </c>
      <c r="H16" s="99">
        <f t="shared" si="0"/>
        <v>17231.04</v>
      </c>
      <c r="I16" s="141">
        <f t="shared" si="1"/>
        <v>112959.04000000001</v>
      </c>
      <c r="J16" s="142">
        <f t="shared" si="2"/>
        <v>95728</v>
      </c>
      <c r="K16" s="23" t="s">
        <v>127</v>
      </c>
      <c r="L16" s="23"/>
      <c r="M16" s="145">
        <v>800</v>
      </c>
    </row>
    <row r="17" spans="1:13" ht="17.25" thickBot="1">
      <c r="A17" s="144" t="s">
        <v>6</v>
      </c>
      <c r="B17" s="102" t="s">
        <v>17</v>
      </c>
      <c r="C17" s="103">
        <v>3</v>
      </c>
      <c r="D17" s="92">
        <v>93463</v>
      </c>
      <c r="E17" s="99">
        <v>1100</v>
      </c>
      <c r="F17" s="99"/>
      <c r="G17" s="99">
        <v>1535</v>
      </c>
      <c r="H17" s="99">
        <f t="shared" si="0"/>
        <v>16901.64</v>
      </c>
      <c r="I17" s="141">
        <f t="shared" si="1"/>
        <v>110799.64</v>
      </c>
      <c r="J17" s="142">
        <f t="shared" si="2"/>
        <v>93898</v>
      </c>
      <c r="K17" s="29" t="s">
        <v>128</v>
      </c>
      <c r="L17" s="29"/>
      <c r="M17" s="147">
        <v>900</v>
      </c>
    </row>
    <row r="18" spans="1:10" ht="13.5" thickBot="1">
      <c r="A18" s="144" t="s">
        <v>18</v>
      </c>
      <c r="B18" s="102" t="s">
        <v>19</v>
      </c>
      <c r="C18" s="103">
        <v>11</v>
      </c>
      <c r="D18" s="92">
        <v>94313</v>
      </c>
      <c r="E18" s="99">
        <v>1100</v>
      </c>
      <c r="F18" s="99"/>
      <c r="G18" s="99">
        <v>1535</v>
      </c>
      <c r="H18" s="99">
        <f t="shared" si="0"/>
        <v>17054.64</v>
      </c>
      <c r="I18" s="141">
        <f t="shared" si="1"/>
        <v>111802.64</v>
      </c>
      <c r="J18" s="142">
        <f t="shared" si="2"/>
        <v>94748</v>
      </c>
    </row>
    <row r="19" spans="1:13" ht="17.25" thickBot="1">
      <c r="A19" s="144" t="s">
        <v>156</v>
      </c>
      <c r="B19" s="102" t="s">
        <v>79</v>
      </c>
      <c r="C19" s="103">
        <v>12</v>
      </c>
      <c r="D19" s="92">
        <v>99893</v>
      </c>
      <c r="E19" s="99">
        <v>1100</v>
      </c>
      <c r="F19" s="99"/>
      <c r="G19" s="99">
        <v>1535</v>
      </c>
      <c r="H19" s="99">
        <f t="shared" si="0"/>
        <v>18059.04</v>
      </c>
      <c r="I19" s="141">
        <f t="shared" si="1"/>
        <v>118387.04000000001</v>
      </c>
      <c r="J19" s="142">
        <f t="shared" si="2"/>
        <v>100328</v>
      </c>
      <c r="K19" s="25"/>
      <c r="L19" s="25"/>
      <c r="M19" s="165"/>
    </row>
    <row r="20" spans="1:13" ht="17.25" thickBot="1">
      <c r="A20" s="144" t="s">
        <v>95</v>
      </c>
      <c r="B20" s="102" t="s">
        <v>94</v>
      </c>
      <c r="C20" s="103">
        <v>1.9</v>
      </c>
      <c r="D20" s="92">
        <v>100793</v>
      </c>
      <c r="E20" s="99">
        <v>1100</v>
      </c>
      <c r="F20" s="99"/>
      <c r="G20" s="99">
        <v>1535</v>
      </c>
      <c r="H20" s="99">
        <f t="shared" si="0"/>
        <v>18221.04</v>
      </c>
      <c r="I20" s="141">
        <f t="shared" si="1"/>
        <v>119449.04000000001</v>
      </c>
      <c r="J20" s="142">
        <f t="shared" si="2"/>
        <v>101228</v>
      </c>
      <c r="K20" s="25"/>
      <c r="L20" s="25"/>
      <c r="M20" s="165"/>
    </row>
    <row r="21" spans="1:13" ht="17.25" thickBot="1">
      <c r="A21" s="144" t="s">
        <v>156</v>
      </c>
      <c r="B21" s="102" t="s">
        <v>96</v>
      </c>
      <c r="C21" s="103"/>
      <c r="D21" s="92">
        <v>99093</v>
      </c>
      <c r="E21" s="99">
        <v>1100</v>
      </c>
      <c r="F21" s="99"/>
      <c r="G21" s="99">
        <v>1535</v>
      </c>
      <c r="H21" s="99">
        <f t="shared" si="0"/>
        <v>17915.04</v>
      </c>
      <c r="I21" s="141">
        <f t="shared" si="1"/>
        <v>117443.04000000001</v>
      </c>
      <c r="J21" s="142">
        <f t="shared" si="2"/>
        <v>99528</v>
      </c>
      <c r="K21" s="25"/>
      <c r="L21" s="25"/>
      <c r="M21" s="165"/>
    </row>
    <row r="22" spans="1:13" ht="17.25" thickBot="1">
      <c r="A22" s="144" t="s">
        <v>104</v>
      </c>
      <c r="B22" s="102" t="s">
        <v>105</v>
      </c>
      <c r="C22" s="103">
        <v>12</v>
      </c>
      <c r="D22" s="92">
        <v>95143</v>
      </c>
      <c r="E22" s="99">
        <v>1100</v>
      </c>
      <c r="F22" s="99"/>
      <c r="G22" s="99">
        <v>1535</v>
      </c>
      <c r="H22" s="99">
        <f t="shared" si="0"/>
        <v>17204.04</v>
      </c>
      <c r="I22" s="141">
        <f t="shared" si="1"/>
        <v>112782.04000000001</v>
      </c>
      <c r="J22" s="142">
        <f t="shared" si="2"/>
        <v>95578</v>
      </c>
      <c r="K22" s="25"/>
      <c r="L22" s="25"/>
      <c r="M22" s="165"/>
    </row>
    <row r="23" spans="1:13" ht="17.25" thickBot="1">
      <c r="A23" s="144" t="s">
        <v>104</v>
      </c>
      <c r="B23" s="102" t="s">
        <v>153</v>
      </c>
      <c r="C23" s="103">
        <v>10</v>
      </c>
      <c r="D23" s="92">
        <v>96993</v>
      </c>
      <c r="E23" s="99">
        <v>1100</v>
      </c>
      <c r="F23" s="99"/>
      <c r="G23" s="99">
        <v>1535</v>
      </c>
      <c r="H23" s="99">
        <f t="shared" si="0"/>
        <v>17537.04</v>
      </c>
      <c r="I23" s="141">
        <f t="shared" si="1"/>
        <v>114965.04000000001</v>
      </c>
      <c r="J23" s="142">
        <f t="shared" si="2"/>
        <v>97428</v>
      </c>
      <c r="K23" s="25"/>
      <c r="L23" s="25"/>
      <c r="M23" s="165"/>
    </row>
    <row r="24" spans="1:13" ht="17.25" thickBot="1">
      <c r="A24" s="144" t="s">
        <v>104</v>
      </c>
      <c r="B24" s="102" t="s">
        <v>81</v>
      </c>
      <c r="C24" s="103">
        <v>3</v>
      </c>
      <c r="D24" s="92">
        <v>95093</v>
      </c>
      <c r="E24" s="99">
        <v>1100</v>
      </c>
      <c r="F24" s="99"/>
      <c r="G24" s="99">
        <v>1535</v>
      </c>
      <c r="H24" s="99">
        <f t="shared" si="0"/>
        <v>17195.04</v>
      </c>
      <c r="I24" s="141">
        <f t="shared" si="1"/>
        <v>112723.04000000001</v>
      </c>
      <c r="J24" s="142">
        <f t="shared" si="2"/>
        <v>95528</v>
      </c>
      <c r="K24" s="25"/>
      <c r="L24" s="25"/>
      <c r="M24" s="165"/>
    </row>
    <row r="25" spans="1:13" ht="17.25" thickBot="1">
      <c r="A25" s="144" t="s">
        <v>104</v>
      </c>
      <c r="B25" s="102" t="s">
        <v>90</v>
      </c>
      <c r="C25" s="103">
        <v>8</v>
      </c>
      <c r="D25" s="92">
        <v>98443</v>
      </c>
      <c r="E25" s="99">
        <v>1100</v>
      </c>
      <c r="F25" s="99"/>
      <c r="G25" s="99">
        <v>1535</v>
      </c>
      <c r="H25" s="99">
        <f t="shared" si="0"/>
        <v>17798.04</v>
      </c>
      <c r="I25" s="141">
        <f t="shared" si="1"/>
        <v>116676.04000000001</v>
      </c>
      <c r="J25" s="142">
        <f t="shared" si="2"/>
        <v>98878</v>
      </c>
      <c r="K25" s="25"/>
      <c r="L25" s="25"/>
      <c r="M25" s="165"/>
    </row>
    <row r="26" spans="1:13" ht="17.25" thickBot="1">
      <c r="A26" s="144" t="s">
        <v>104</v>
      </c>
      <c r="B26" s="102" t="s">
        <v>103</v>
      </c>
      <c r="C26" s="103"/>
      <c r="D26" s="92">
        <v>97643</v>
      </c>
      <c r="E26" s="99">
        <v>1100</v>
      </c>
      <c r="F26" s="99"/>
      <c r="G26" s="99">
        <v>1535</v>
      </c>
      <c r="H26" s="99">
        <f t="shared" si="0"/>
        <v>17654.04</v>
      </c>
      <c r="I26" s="141">
        <f t="shared" si="1"/>
        <v>115732.04000000001</v>
      </c>
      <c r="J26" s="142">
        <f t="shared" si="2"/>
        <v>98078</v>
      </c>
      <c r="K26" s="25"/>
      <c r="L26" s="25"/>
      <c r="M26" s="165"/>
    </row>
    <row r="27" spans="1:13" ht="17.25" thickBot="1">
      <c r="A27" s="144" t="s">
        <v>160</v>
      </c>
      <c r="B27" s="102" t="s">
        <v>161</v>
      </c>
      <c r="C27" s="103">
        <v>40</v>
      </c>
      <c r="D27" s="92">
        <v>96543</v>
      </c>
      <c r="E27" s="99">
        <v>1100</v>
      </c>
      <c r="F27" s="99"/>
      <c r="G27" s="99">
        <v>1535</v>
      </c>
      <c r="H27" s="99">
        <f t="shared" si="0"/>
        <v>17456.04</v>
      </c>
      <c r="I27" s="141">
        <f t="shared" si="1"/>
        <v>114434.04000000001</v>
      </c>
      <c r="J27" s="142">
        <f t="shared" si="2"/>
        <v>96978</v>
      </c>
      <c r="K27" s="25"/>
      <c r="L27" s="25"/>
      <c r="M27" s="165"/>
    </row>
    <row r="28" spans="1:13" ht="17.25" thickBot="1">
      <c r="A28" s="144" t="s">
        <v>160</v>
      </c>
      <c r="B28" s="102" t="s">
        <v>159</v>
      </c>
      <c r="C28" s="103">
        <v>8</v>
      </c>
      <c r="D28" s="92">
        <v>95123</v>
      </c>
      <c r="E28" s="99">
        <v>1100</v>
      </c>
      <c r="F28" s="99"/>
      <c r="G28" s="99">
        <v>1535</v>
      </c>
      <c r="H28" s="99">
        <f t="shared" si="0"/>
        <v>17200.44</v>
      </c>
      <c r="I28" s="141">
        <f t="shared" si="1"/>
        <v>112758.44</v>
      </c>
      <c r="J28" s="142">
        <f t="shared" si="2"/>
        <v>95558</v>
      </c>
      <c r="K28" s="25"/>
      <c r="L28" s="25"/>
      <c r="M28" s="165"/>
    </row>
    <row r="29" spans="1:13" ht="17.25" thickBot="1">
      <c r="A29" s="144" t="s">
        <v>160</v>
      </c>
      <c r="B29" s="102" t="s">
        <v>162</v>
      </c>
      <c r="C29" s="103">
        <v>65</v>
      </c>
      <c r="D29" s="92">
        <v>96493</v>
      </c>
      <c r="E29" s="99">
        <v>1100</v>
      </c>
      <c r="F29" s="99"/>
      <c r="G29" s="99">
        <v>1535</v>
      </c>
      <c r="H29" s="99">
        <f t="shared" si="0"/>
        <v>17447.04</v>
      </c>
      <c r="I29" s="141">
        <f t="shared" si="1"/>
        <v>114375.04000000001</v>
      </c>
      <c r="J29" s="142">
        <f t="shared" si="2"/>
        <v>96928</v>
      </c>
      <c r="K29" s="25"/>
      <c r="L29" s="25"/>
      <c r="M29" s="165"/>
    </row>
    <row r="30" spans="1:13" ht="17.25" thickBot="1">
      <c r="A30" s="144" t="s">
        <v>160</v>
      </c>
      <c r="B30" s="102" t="s">
        <v>163</v>
      </c>
      <c r="C30" s="103">
        <v>55</v>
      </c>
      <c r="D30" s="92">
        <v>96593</v>
      </c>
      <c r="E30" s="99">
        <v>1100</v>
      </c>
      <c r="F30" s="99"/>
      <c r="G30" s="99">
        <v>1535</v>
      </c>
      <c r="H30" s="99">
        <f t="shared" si="0"/>
        <v>17465.04</v>
      </c>
      <c r="I30" s="141">
        <f t="shared" si="1"/>
        <v>114493.04000000001</v>
      </c>
      <c r="J30" s="142">
        <f t="shared" si="2"/>
        <v>97028</v>
      </c>
      <c r="K30" s="25"/>
      <c r="L30" s="25"/>
      <c r="M30" s="165"/>
    </row>
    <row r="31" spans="1:13" ht="17.25" thickBot="1">
      <c r="A31" s="166" t="s">
        <v>166</v>
      </c>
      <c r="B31" s="167" t="s">
        <v>165</v>
      </c>
      <c r="C31" s="168">
        <v>3</v>
      </c>
      <c r="D31" s="92">
        <v>96313</v>
      </c>
      <c r="E31" s="99">
        <v>1100</v>
      </c>
      <c r="F31" s="99"/>
      <c r="G31" s="99">
        <v>1535</v>
      </c>
      <c r="H31" s="99">
        <f t="shared" si="0"/>
        <v>17414.64</v>
      </c>
      <c r="I31" s="141">
        <f t="shared" si="1"/>
        <v>114162.64</v>
      </c>
      <c r="J31" s="142">
        <f t="shared" si="2"/>
        <v>96748</v>
      </c>
      <c r="K31" s="25"/>
      <c r="L31" s="25"/>
      <c r="M31" s="165"/>
    </row>
    <row r="32" spans="1:13" ht="17.25" thickBot="1">
      <c r="A32" s="166"/>
      <c r="B32" s="167" t="s">
        <v>171</v>
      </c>
      <c r="C32" s="168"/>
      <c r="D32" s="94">
        <v>96963</v>
      </c>
      <c r="E32" s="99">
        <v>1100</v>
      </c>
      <c r="F32" s="99"/>
      <c r="G32" s="99">
        <v>1535</v>
      </c>
      <c r="H32" s="99">
        <f>(D32-E32+G32)*18%</f>
        <v>17531.64</v>
      </c>
      <c r="I32" s="141">
        <f>D32-E32+G32+H32</f>
        <v>114929.64</v>
      </c>
      <c r="J32" s="142">
        <f>I32-H32</f>
        <v>97398</v>
      </c>
      <c r="K32" s="25"/>
      <c r="L32" s="25"/>
      <c r="M32" s="165"/>
    </row>
    <row r="33" spans="1:10" ht="13.5" thickBot="1">
      <c r="A33" s="169" t="s">
        <v>97</v>
      </c>
      <c r="B33" s="170" t="s">
        <v>99</v>
      </c>
      <c r="C33" s="108" t="s">
        <v>100</v>
      </c>
      <c r="D33" s="94">
        <v>96963</v>
      </c>
      <c r="E33" s="205">
        <v>1100</v>
      </c>
      <c r="F33" s="205"/>
      <c r="G33" s="99">
        <v>1535</v>
      </c>
      <c r="H33" s="205">
        <f t="shared" si="0"/>
        <v>17531.64</v>
      </c>
      <c r="I33" s="206">
        <f t="shared" si="1"/>
        <v>114929.64</v>
      </c>
      <c r="J33" s="207">
        <f t="shared" si="2"/>
        <v>97398</v>
      </c>
    </row>
    <row r="34" spans="2:9" ht="13.5" thickBot="1">
      <c r="B34" s="132"/>
      <c r="D34" s="133"/>
      <c r="E34" s="133"/>
      <c r="F34" s="133"/>
      <c r="G34" s="133"/>
      <c r="H34" s="133"/>
      <c r="I34" s="208"/>
    </row>
    <row r="35" spans="1:13" ht="13.5" customHeight="1" thickBot="1">
      <c r="A35" s="230" t="s">
        <v>22</v>
      </c>
      <c r="B35" s="231"/>
      <c r="C35" s="231"/>
      <c r="D35" s="231"/>
      <c r="E35" s="231"/>
      <c r="F35" s="231"/>
      <c r="G35" s="231"/>
      <c r="H35" s="231"/>
      <c r="I35" s="231"/>
      <c r="J35" s="232"/>
      <c r="K35" s="224" t="s">
        <v>129</v>
      </c>
      <c r="L35" s="225"/>
      <c r="M35" s="226"/>
    </row>
    <row r="36" spans="1:13" ht="13.5" customHeight="1" thickBot="1">
      <c r="A36" s="233" t="s">
        <v>14</v>
      </c>
      <c r="B36" s="234"/>
      <c r="C36" s="171" t="s">
        <v>7</v>
      </c>
      <c r="D36" s="115" t="s">
        <v>0</v>
      </c>
      <c r="E36" s="115" t="s">
        <v>15</v>
      </c>
      <c r="F36" s="115"/>
      <c r="G36" s="150" t="s">
        <v>16</v>
      </c>
      <c r="H36" s="115" t="s">
        <v>167</v>
      </c>
      <c r="I36" s="115" t="s">
        <v>1</v>
      </c>
      <c r="J36" s="69" t="s">
        <v>69</v>
      </c>
      <c r="K36" s="228"/>
      <c r="L36" s="228"/>
      <c r="M36" s="229"/>
    </row>
    <row r="37" spans="1:13" ht="13.5" customHeight="1" thickBot="1">
      <c r="A37" s="140" t="s">
        <v>6</v>
      </c>
      <c r="B37" s="97" t="s">
        <v>23</v>
      </c>
      <c r="C37" s="98">
        <v>0.9</v>
      </c>
      <c r="D37" s="91">
        <v>80395</v>
      </c>
      <c r="E37" s="99">
        <v>1100</v>
      </c>
      <c r="F37" s="99">
        <v>0</v>
      </c>
      <c r="G37" s="99">
        <v>1535</v>
      </c>
      <c r="H37" s="99">
        <f aca="true" t="shared" si="3" ref="H37:H54">(D37-E37-F37+G37)*18%</f>
        <v>14549.4</v>
      </c>
      <c r="I37" s="141">
        <f aca="true" t="shared" si="4" ref="I37:I54">D37-E37-F37+G37+H37</f>
        <v>95379.4</v>
      </c>
      <c r="J37" s="142">
        <f>I37-H37</f>
        <v>80830</v>
      </c>
      <c r="K37" s="22" t="s">
        <v>130</v>
      </c>
      <c r="L37" s="22"/>
      <c r="M37" s="143">
        <v>300</v>
      </c>
    </row>
    <row r="38" spans="1:13" s="146" customFormat="1" ht="13.5" customHeight="1" thickBot="1">
      <c r="A38" s="144" t="s">
        <v>107</v>
      </c>
      <c r="B38" s="102" t="s">
        <v>106</v>
      </c>
      <c r="C38" s="103">
        <v>1.2</v>
      </c>
      <c r="D38" s="92">
        <v>79961</v>
      </c>
      <c r="E38" s="99">
        <v>1100</v>
      </c>
      <c r="F38" s="99">
        <v>0</v>
      </c>
      <c r="G38" s="99">
        <v>1535</v>
      </c>
      <c r="H38" s="99">
        <f t="shared" si="3"/>
        <v>14471.279999999999</v>
      </c>
      <c r="I38" s="141">
        <f t="shared" si="4"/>
        <v>94867.28</v>
      </c>
      <c r="J38" s="142">
        <f aca="true" t="shared" si="5" ref="J38:J54">I38-H38</f>
        <v>80396</v>
      </c>
      <c r="K38" s="23" t="s">
        <v>131</v>
      </c>
      <c r="L38" s="23"/>
      <c r="M38" s="145">
        <v>400</v>
      </c>
    </row>
    <row r="39" spans="1:13" ht="17.25" thickBot="1">
      <c r="A39" s="144" t="s">
        <v>5</v>
      </c>
      <c r="B39" s="102" t="s">
        <v>172</v>
      </c>
      <c r="C39" s="103">
        <v>2.7</v>
      </c>
      <c r="D39" s="92">
        <v>76105</v>
      </c>
      <c r="E39" s="99">
        <v>1100</v>
      </c>
      <c r="F39" s="99">
        <v>0</v>
      </c>
      <c r="G39" s="99">
        <v>1535</v>
      </c>
      <c r="H39" s="99">
        <f>(D39-E39-F39+G39)*18%</f>
        <v>13777.199999999999</v>
      </c>
      <c r="I39" s="141">
        <f>D39-E39-F39+G39+H39</f>
        <v>90317.2</v>
      </c>
      <c r="J39" s="142">
        <f>I39-H39</f>
        <v>76540</v>
      </c>
      <c r="K39" s="23" t="s">
        <v>132</v>
      </c>
      <c r="L39" s="23"/>
      <c r="M39" s="145">
        <v>500</v>
      </c>
    </row>
    <row r="40" spans="1:13" ht="17.25" thickBot="1">
      <c r="A40" s="144" t="s">
        <v>5</v>
      </c>
      <c r="B40" s="128" t="s">
        <v>11</v>
      </c>
      <c r="C40" s="103">
        <v>8</v>
      </c>
      <c r="D40" s="92">
        <v>76105</v>
      </c>
      <c r="E40" s="99">
        <v>1100</v>
      </c>
      <c r="F40" s="99">
        <v>0</v>
      </c>
      <c r="G40" s="99">
        <v>1535</v>
      </c>
      <c r="H40" s="99">
        <f t="shared" si="3"/>
        <v>13777.199999999999</v>
      </c>
      <c r="I40" s="141">
        <f t="shared" si="4"/>
        <v>90317.2</v>
      </c>
      <c r="J40" s="142">
        <f t="shared" si="5"/>
        <v>76540</v>
      </c>
      <c r="K40" s="23" t="s">
        <v>133</v>
      </c>
      <c r="L40" s="23"/>
      <c r="M40" s="145">
        <v>600</v>
      </c>
    </row>
    <row r="41" spans="1:13" ht="17.25" thickBot="1">
      <c r="A41" s="144" t="s">
        <v>5</v>
      </c>
      <c r="B41" s="128" t="s">
        <v>108</v>
      </c>
      <c r="C41" s="103">
        <v>8</v>
      </c>
      <c r="D41" s="92">
        <v>77605</v>
      </c>
      <c r="E41" s="99">
        <v>1100</v>
      </c>
      <c r="F41" s="99">
        <v>0</v>
      </c>
      <c r="G41" s="99">
        <v>1535</v>
      </c>
      <c r="H41" s="99">
        <f t="shared" si="3"/>
        <v>14047.199999999999</v>
      </c>
      <c r="I41" s="141">
        <f t="shared" si="4"/>
        <v>92087.2</v>
      </c>
      <c r="J41" s="142">
        <f t="shared" si="5"/>
        <v>78040</v>
      </c>
      <c r="K41" s="23" t="s">
        <v>134</v>
      </c>
      <c r="L41" s="23"/>
      <c r="M41" s="145">
        <v>700</v>
      </c>
    </row>
    <row r="42" spans="1:13" s="146" customFormat="1" ht="17.25" thickBot="1">
      <c r="A42" s="144" t="s">
        <v>24</v>
      </c>
      <c r="B42" s="128" t="s">
        <v>89</v>
      </c>
      <c r="C42" s="103">
        <v>18</v>
      </c>
      <c r="D42" s="92">
        <v>77551</v>
      </c>
      <c r="E42" s="99">
        <v>1100</v>
      </c>
      <c r="F42" s="99">
        <v>0</v>
      </c>
      <c r="G42" s="99">
        <v>1535</v>
      </c>
      <c r="H42" s="99">
        <f t="shared" si="3"/>
        <v>14037.48</v>
      </c>
      <c r="I42" s="141">
        <f t="shared" si="4"/>
        <v>92023.48</v>
      </c>
      <c r="J42" s="142">
        <f t="shared" si="5"/>
        <v>77986</v>
      </c>
      <c r="K42" s="23" t="s">
        <v>135</v>
      </c>
      <c r="L42" s="23"/>
      <c r="M42" s="145">
        <v>750</v>
      </c>
    </row>
    <row r="43" spans="1:13" s="109" customFormat="1" ht="17.25" thickBot="1">
      <c r="A43" s="144" t="s">
        <v>9</v>
      </c>
      <c r="B43" s="105" t="s">
        <v>8</v>
      </c>
      <c r="C43" s="103">
        <v>1.2</v>
      </c>
      <c r="D43" s="92">
        <v>76035</v>
      </c>
      <c r="E43" s="99">
        <v>1100</v>
      </c>
      <c r="F43" s="99">
        <v>0</v>
      </c>
      <c r="G43" s="99">
        <v>1535</v>
      </c>
      <c r="H43" s="99">
        <f t="shared" si="3"/>
        <v>13764.6</v>
      </c>
      <c r="I43" s="141">
        <f t="shared" si="4"/>
        <v>90234.6</v>
      </c>
      <c r="J43" s="142">
        <f t="shared" si="5"/>
        <v>76470</v>
      </c>
      <c r="K43" s="29" t="s">
        <v>136</v>
      </c>
      <c r="L43" s="29"/>
      <c r="M43" s="147">
        <v>800</v>
      </c>
    </row>
    <row r="44" spans="1:10" s="109" customFormat="1" ht="13.5" thickBot="1">
      <c r="A44" s="144" t="s">
        <v>71</v>
      </c>
      <c r="B44" s="102" t="s">
        <v>70</v>
      </c>
      <c r="C44" s="103">
        <v>0.35</v>
      </c>
      <c r="D44" s="92">
        <v>78132</v>
      </c>
      <c r="E44" s="99">
        <v>1100</v>
      </c>
      <c r="F44" s="99">
        <v>0</v>
      </c>
      <c r="G44" s="99">
        <v>1535</v>
      </c>
      <c r="H44" s="99">
        <f t="shared" si="3"/>
        <v>14142.06</v>
      </c>
      <c r="I44" s="141">
        <f t="shared" si="4"/>
        <v>92709.06</v>
      </c>
      <c r="J44" s="142">
        <f t="shared" si="5"/>
        <v>78567</v>
      </c>
    </row>
    <row r="45" spans="1:10" s="109" customFormat="1" ht="13.5" thickBot="1">
      <c r="A45" s="144" t="s">
        <v>10</v>
      </c>
      <c r="B45" s="105" t="s">
        <v>113</v>
      </c>
      <c r="C45" s="103">
        <v>0.28</v>
      </c>
      <c r="D45" s="92">
        <v>78445</v>
      </c>
      <c r="E45" s="99">
        <v>1100</v>
      </c>
      <c r="F45" s="99">
        <v>0</v>
      </c>
      <c r="G45" s="99">
        <v>1535</v>
      </c>
      <c r="H45" s="99">
        <f t="shared" si="3"/>
        <v>14198.4</v>
      </c>
      <c r="I45" s="141">
        <f t="shared" si="4"/>
        <v>93078.4</v>
      </c>
      <c r="J45" s="142">
        <f t="shared" si="5"/>
        <v>78880</v>
      </c>
    </row>
    <row r="46" spans="1:10" s="109" customFormat="1" ht="13.5" thickBot="1">
      <c r="A46" s="144" t="s">
        <v>10</v>
      </c>
      <c r="B46" s="105" t="s">
        <v>112</v>
      </c>
      <c r="C46" s="148">
        <v>0.22</v>
      </c>
      <c r="D46" s="93">
        <v>78445</v>
      </c>
      <c r="E46" s="99">
        <v>1100</v>
      </c>
      <c r="F46" s="99">
        <v>0</v>
      </c>
      <c r="G46" s="99">
        <v>1535</v>
      </c>
      <c r="H46" s="99">
        <f t="shared" si="3"/>
        <v>14198.4</v>
      </c>
      <c r="I46" s="141">
        <f t="shared" si="4"/>
        <v>93078.4</v>
      </c>
      <c r="J46" s="142">
        <f t="shared" si="5"/>
        <v>78880</v>
      </c>
    </row>
    <row r="47" spans="1:13" s="109" customFormat="1" ht="13.5" thickBot="1">
      <c r="A47" s="144" t="s">
        <v>33</v>
      </c>
      <c r="B47" s="102" t="s">
        <v>34</v>
      </c>
      <c r="C47" s="103">
        <v>0.43</v>
      </c>
      <c r="D47" s="92">
        <v>82405</v>
      </c>
      <c r="E47" s="99">
        <v>1100</v>
      </c>
      <c r="F47" s="99">
        <v>0</v>
      </c>
      <c r="G47" s="99">
        <v>1535</v>
      </c>
      <c r="H47" s="99">
        <f t="shared" si="3"/>
        <v>14911.199999999999</v>
      </c>
      <c r="I47" s="141">
        <f t="shared" si="4"/>
        <v>97751.2</v>
      </c>
      <c r="J47" s="142">
        <f t="shared" si="5"/>
        <v>82840</v>
      </c>
      <c r="K47" s="160"/>
      <c r="L47" s="160"/>
      <c r="M47" s="160"/>
    </row>
    <row r="48" spans="1:13" s="149" customFormat="1" ht="13.5" thickBot="1">
      <c r="A48" s="144" t="s">
        <v>33</v>
      </c>
      <c r="B48" s="102" t="s">
        <v>93</v>
      </c>
      <c r="C48" s="103">
        <v>0.22</v>
      </c>
      <c r="D48" s="92">
        <v>83855</v>
      </c>
      <c r="E48" s="99">
        <v>1100</v>
      </c>
      <c r="F48" s="99">
        <v>0</v>
      </c>
      <c r="G48" s="99">
        <v>1535</v>
      </c>
      <c r="H48" s="99">
        <f t="shared" si="3"/>
        <v>15172.199999999999</v>
      </c>
      <c r="I48" s="141">
        <f t="shared" si="4"/>
        <v>99462.2</v>
      </c>
      <c r="J48" s="142">
        <f t="shared" si="5"/>
        <v>84290</v>
      </c>
      <c r="K48" s="209"/>
      <c r="L48" s="209"/>
      <c r="M48" s="209"/>
    </row>
    <row r="49" spans="1:13" ht="13.5" thickBot="1">
      <c r="A49" s="144" t="s">
        <v>33</v>
      </c>
      <c r="B49" s="102" t="s">
        <v>91</v>
      </c>
      <c r="C49" s="103"/>
      <c r="D49" s="92">
        <v>79675</v>
      </c>
      <c r="E49" s="99">
        <v>1100</v>
      </c>
      <c r="F49" s="99">
        <v>0</v>
      </c>
      <c r="G49" s="99">
        <v>1535</v>
      </c>
      <c r="H49" s="99">
        <f t="shared" si="3"/>
        <v>14419.8</v>
      </c>
      <c r="I49" s="141">
        <f t="shared" si="4"/>
        <v>94529.8</v>
      </c>
      <c r="J49" s="142">
        <f t="shared" si="5"/>
        <v>80110</v>
      </c>
      <c r="K49" s="160"/>
      <c r="L49" s="160"/>
      <c r="M49" s="160"/>
    </row>
    <row r="50" spans="1:13" s="149" customFormat="1" ht="13.5" thickBot="1">
      <c r="A50" s="144" t="s">
        <v>33</v>
      </c>
      <c r="B50" s="102" t="s">
        <v>111</v>
      </c>
      <c r="C50" s="103"/>
      <c r="D50" s="92">
        <v>83295</v>
      </c>
      <c r="E50" s="99">
        <v>1100</v>
      </c>
      <c r="F50" s="99">
        <v>0</v>
      </c>
      <c r="G50" s="99">
        <v>1535</v>
      </c>
      <c r="H50" s="99">
        <f t="shared" si="3"/>
        <v>15071.4</v>
      </c>
      <c r="I50" s="141">
        <f t="shared" si="4"/>
        <v>98801.4</v>
      </c>
      <c r="J50" s="142">
        <f t="shared" si="5"/>
        <v>83730</v>
      </c>
      <c r="K50" s="160"/>
      <c r="L50" s="160"/>
      <c r="M50" s="160"/>
    </row>
    <row r="51" spans="1:13" ht="13.5" thickBot="1">
      <c r="A51" s="144" t="s">
        <v>2</v>
      </c>
      <c r="B51" s="128" t="s">
        <v>3</v>
      </c>
      <c r="C51" s="103" t="s">
        <v>27</v>
      </c>
      <c r="D51" s="92">
        <v>72838</v>
      </c>
      <c r="E51" s="127">
        <v>0</v>
      </c>
      <c r="F51" s="125">
        <v>0</v>
      </c>
      <c r="G51" s="99">
        <v>1535</v>
      </c>
      <c r="H51" s="99">
        <f t="shared" si="3"/>
        <v>13387.14</v>
      </c>
      <c r="I51" s="141">
        <f t="shared" si="4"/>
        <v>87760.14</v>
      </c>
      <c r="J51" s="142">
        <f t="shared" si="5"/>
        <v>74373</v>
      </c>
      <c r="K51" s="235"/>
      <c r="L51" s="235"/>
      <c r="M51" s="209"/>
    </row>
    <row r="52" spans="1:13" ht="14.25" thickBot="1">
      <c r="A52" s="144" t="s">
        <v>2</v>
      </c>
      <c r="B52" s="128" t="s">
        <v>4</v>
      </c>
      <c r="C52" s="103" t="s">
        <v>27</v>
      </c>
      <c r="D52" s="92">
        <v>68294</v>
      </c>
      <c r="E52" s="127">
        <v>0</v>
      </c>
      <c r="F52" s="125">
        <v>0</v>
      </c>
      <c r="G52" s="99">
        <v>1535</v>
      </c>
      <c r="H52" s="99">
        <f t="shared" si="3"/>
        <v>12569.22</v>
      </c>
      <c r="I52" s="141">
        <f t="shared" si="4"/>
        <v>82398.22</v>
      </c>
      <c r="J52" s="142">
        <f t="shared" si="5"/>
        <v>69829</v>
      </c>
      <c r="K52" s="20"/>
      <c r="L52" s="210"/>
      <c r="M52" s="160"/>
    </row>
    <row r="53" spans="1:13" s="149" customFormat="1" ht="13.5" thickBot="1">
      <c r="A53" s="144" t="s">
        <v>2</v>
      </c>
      <c r="B53" s="102" t="s">
        <v>13</v>
      </c>
      <c r="C53" s="103" t="s">
        <v>27</v>
      </c>
      <c r="D53" s="92">
        <v>71575</v>
      </c>
      <c r="E53" s="127">
        <v>0</v>
      </c>
      <c r="F53" s="125">
        <v>0</v>
      </c>
      <c r="G53" s="99">
        <v>1535</v>
      </c>
      <c r="H53" s="99">
        <f t="shared" si="3"/>
        <v>13159.8</v>
      </c>
      <c r="I53" s="141">
        <f t="shared" si="4"/>
        <v>86269.8</v>
      </c>
      <c r="J53" s="142">
        <f t="shared" si="5"/>
        <v>73110</v>
      </c>
      <c r="K53" s="211"/>
      <c r="L53" s="210"/>
      <c r="M53" s="160"/>
    </row>
    <row r="54" spans="1:13" ht="13.5" thickBot="1">
      <c r="A54" s="63" t="s">
        <v>2</v>
      </c>
      <c r="B54" s="19" t="s">
        <v>28</v>
      </c>
      <c r="C54" s="108" t="s">
        <v>27</v>
      </c>
      <c r="D54" s="94">
        <v>73315</v>
      </c>
      <c r="E54" s="130">
        <v>0</v>
      </c>
      <c r="F54" s="212">
        <v>0</v>
      </c>
      <c r="G54" s="99">
        <v>1535</v>
      </c>
      <c r="H54" s="205">
        <f t="shared" si="3"/>
        <v>13473</v>
      </c>
      <c r="I54" s="206">
        <f t="shared" si="4"/>
        <v>88323</v>
      </c>
      <c r="J54" s="207">
        <f t="shared" si="5"/>
        <v>74850</v>
      </c>
      <c r="K54" s="211"/>
      <c r="L54" s="210"/>
      <c r="M54" s="160"/>
    </row>
    <row r="55" spans="2:13" ht="15.75" customHeight="1" thickBot="1">
      <c r="B55" s="132"/>
      <c r="D55" s="133"/>
      <c r="G55" s="133"/>
      <c r="H55" s="133"/>
      <c r="I55" s="208"/>
      <c r="K55" s="20" t="s">
        <v>92</v>
      </c>
      <c r="L55" s="210"/>
      <c r="M55" s="160"/>
    </row>
    <row r="56" spans="1:13" ht="15.75" customHeight="1" thickBot="1">
      <c r="A56" s="230" t="s">
        <v>25</v>
      </c>
      <c r="B56" s="231"/>
      <c r="C56" s="231"/>
      <c r="D56" s="231"/>
      <c r="E56" s="231"/>
      <c r="F56" s="231"/>
      <c r="G56" s="231"/>
      <c r="H56" s="231"/>
      <c r="I56" s="231"/>
      <c r="J56" s="232"/>
      <c r="K56" s="160"/>
      <c r="L56" s="160"/>
      <c r="M56" s="160"/>
    </row>
    <row r="57" spans="1:13" ht="13.5" thickBot="1">
      <c r="A57" s="241" t="s">
        <v>14</v>
      </c>
      <c r="B57" s="242"/>
      <c r="C57" s="150" t="s">
        <v>7</v>
      </c>
      <c r="D57" s="115" t="s">
        <v>0</v>
      </c>
      <c r="E57" s="115" t="s">
        <v>15</v>
      </c>
      <c r="F57" s="115"/>
      <c r="G57" s="150" t="s">
        <v>16</v>
      </c>
      <c r="H57" s="115" t="s">
        <v>167</v>
      </c>
      <c r="I57" s="115" t="s">
        <v>1</v>
      </c>
      <c r="J57" s="70" t="s">
        <v>69</v>
      </c>
      <c r="K57" s="213"/>
      <c r="L57" s="203"/>
      <c r="M57" s="160"/>
    </row>
    <row r="58" spans="1:13" ht="13.5" thickBot="1">
      <c r="A58" s="151" t="s">
        <v>30</v>
      </c>
      <c r="B58" s="119" t="s">
        <v>80</v>
      </c>
      <c r="C58" s="98">
        <v>0.92</v>
      </c>
      <c r="D58" s="83">
        <v>73955</v>
      </c>
      <c r="E58" s="99">
        <v>1100</v>
      </c>
      <c r="F58" s="99">
        <v>0</v>
      </c>
      <c r="G58" s="99">
        <v>1535</v>
      </c>
      <c r="H58" s="99">
        <f aca="true" t="shared" si="6" ref="H58:H67">(D58-E58-F58+G58)*18%</f>
        <v>13390.199999999999</v>
      </c>
      <c r="I58" s="141">
        <f aca="true" t="shared" si="7" ref="I58:I67">D58-E58-F58+G58+H58</f>
        <v>87780.2</v>
      </c>
      <c r="J58" s="142">
        <f aca="true" t="shared" si="8" ref="J58:J67">I58-H58</f>
        <v>74390</v>
      </c>
      <c r="K58" s="211"/>
      <c r="L58" s="210"/>
      <c r="M58" s="152"/>
    </row>
    <row r="59" spans="1:13" ht="13.5" thickBot="1">
      <c r="A59" s="153" t="s">
        <v>173</v>
      </c>
      <c r="B59" s="121" t="s">
        <v>170</v>
      </c>
      <c r="C59" s="103">
        <v>1.1</v>
      </c>
      <c r="D59" s="84">
        <v>73555</v>
      </c>
      <c r="E59" s="99">
        <v>1100</v>
      </c>
      <c r="F59" s="99">
        <v>0</v>
      </c>
      <c r="G59" s="99">
        <v>1535</v>
      </c>
      <c r="H59" s="99">
        <f t="shared" si="6"/>
        <v>13318.199999999999</v>
      </c>
      <c r="I59" s="141">
        <f t="shared" si="7"/>
        <v>87308.2</v>
      </c>
      <c r="J59" s="142">
        <f>I59-H59</f>
        <v>73990</v>
      </c>
      <c r="K59" s="211"/>
      <c r="L59" s="210"/>
      <c r="M59" s="152"/>
    </row>
    <row r="60" spans="1:13" ht="13.5" thickBot="1">
      <c r="A60" s="153" t="s">
        <v>30</v>
      </c>
      <c r="B60" s="121" t="s">
        <v>120</v>
      </c>
      <c r="C60" s="103">
        <v>2</v>
      </c>
      <c r="D60" s="84">
        <v>73955</v>
      </c>
      <c r="E60" s="99">
        <v>1100</v>
      </c>
      <c r="F60" s="99">
        <v>0</v>
      </c>
      <c r="G60" s="99">
        <v>1535</v>
      </c>
      <c r="H60" s="99">
        <f t="shared" si="6"/>
        <v>13390.199999999999</v>
      </c>
      <c r="I60" s="141">
        <f t="shared" si="7"/>
        <v>87780.2</v>
      </c>
      <c r="J60" s="142">
        <f t="shared" si="8"/>
        <v>74390</v>
      </c>
      <c r="K60" s="211"/>
      <c r="L60" s="210"/>
      <c r="M60" s="152"/>
    </row>
    <row r="61" spans="1:13" ht="13.5" thickBot="1">
      <c r="A61" s="153" t="s">
        <v>30</v>
      </c>
      <c r="B61" s="121" t="s">
        <v>169</v>
      </c>
      <c r="C61" s="103">
        <v>3</v>
      </c>
      <c r="D61" s="84">
        <v>73855</v>
      </c>
      <c r="E61" s="99">
        <v>1100</v>
      </c>
      <c r="F61" s="99">
        <v>0</v>
      </c>
      <c r="G61" s="99">
        <v>1535</v>
      </c>
      <c r="H61" s="99">
        <f t="shared" si="6"/>
        <v>13372.199999999999</v>
      </c>
      <c r="I61" s="141">
        <f t="shared" si="7"/>
        <v>87662.2</v>
      </c>
      <c r="J61" s="142">
        <f t="shared" si="8"/>
        <v>74290</v>
      </c>
      <c r="K61" s="211"/>
      <c r="L61" s="210"/>
      <c r="M61" s="152"/>
    </row>
    <row r="62" spans="1:13" ht="13.5" thickBot="1">
      <c r="A62" s="153" t="s">
        <v>74</v>
      </c>
      <c r="B62" s="121" t="s">
        <v>12</v>
      </c>
      <c r="C62" s="103">
        <v>4.2</v>
      </c>
      <c r="D62" s="84">
        <v>82731</v>
      </c>
      <c r="E62" s="99">
        <v>1100</v>
      </c>
      <c r="F62" s="99">
        <v>0</v>
      </c>
      <c r="G62" s="99">
        <v>1535</v>
      </c>
      <c r="H62" s="99">
        <f t="shared" si="6"/>
        <v>14969.88</v>
      </c>
      <c r="I62" s="141">
        <f t="shared" si="7"/>
        <v>98135.88</v>
      </c>
      <c r="J62" s="142">
        <f t="shared" si="8"/>
        <v>83166</v>
      </c>
      <c r="K62" s="211"/>
      <c r="L62" s="210"/>
      <c r="M62" s="152"/>
    </row>
    <row r="63" spans="1:13" ht="14.25" customHeight="1" thickBot="1">
      <c r="A63" s="153" t="s">
        <v>36</v>
      </c>
      <c r="B63" s="121" t="s">
        <v>35</v>
      </c>
      <c r="C63" s="103">
        <v>6.5</v>
      </c>
      <c r="D63" s="84">
        <v>81925</v>
      </c>
      <c r="E63" s="99">
        <v>1100</v>
      </c>
      <c r="F63" s="99">
        <v>0</v>
      </c>
      <c r="G63" s="99">
        <v>1535</v>
      </c>
      <c r="H63" s="99">
        <f t="shared" si="6"/>
        <v>14824.8</v>
      </c>
      <c r="I63" s="141">
        <f t="shared" si="7"/>
        <v>97184.8</v>
      </c>
      <c r="J63" s="142">
        <f t="shared" si="8"/>
        <v>82360</v>
      </c>
      <c r="K63" s="160"/>
      <c r="L63" s="160"/>
      <c r="M63" s="152"/>
    </row>
    <row r="64" spans="1:13" ht="13.5" customHeight="1" thickBot="1">
      <c r="A64" s="153" t="s">
        <v>73</v>
      </c>
      <c r="B64" s="121" t="s">
        <v>72</v>
      </c>
      <c r="C64" s="103">
        <v>50</v>
      </c>
      <c r="D64" s="84">
        <v>82995</v>
      </c>
      <c r="E64" s="99">
        <v>1100</v>
      </c>
      <c r="F64" s="99">
        <v>0</v>
      </c>
      <c r="G64" s="99">
        <v>1535</v>
      </c>
      <c r="H64" s="99">
        <f t="shared" si="6"/>
        <v>15017.4</v>
      </c>
      <c r="I64" s="141">
        <f t="shared" si="7"/>
        <v>98447.4</v>
      </c>
      <c r="J64" s="142">
        <f t="shared" si="8"/>
        <v>83430</v>
      </c>
      <c r="K64" s="160"/>
      <c r="L64" s="160"/>
      <c r="M64" s="152"/>
    </row>
    <row r="65" spans="1:13" ht="13.5" thickBot="1">
      <c r="A65" s="153" t="s">
        <v>2</v>
      </c>
      <c r="B65" s="121" t="s">
        <v>29</v>
      </c>
      <c r="C65" s="103" t="s">
        <v>27</v>
      </c>
      <c r="D65" s="84">
        <v>75174</v>
      </c>
      <c r="E65" s="127">
        <v>0</v>
      </c>
      <c r="F65" s="125">
        <v>0</v>
      </c>
      <c r="G65" s="99">
        <v>1535</v>
      </c>
      <c r="H65" s="99">
        <f t="shared" si="6"/>
        <v>13807.619999999999</v>
      </c>
      <c r="I65" s="141">
        <f t="shared" si="7"/>
        <v>90516.62</v>
      </c>
      <c r="J65" s="142">
        <f t="shared" si="8"/>
        <v>76709</v>
      </c>
      <c r="K65" s="160"/>
      <c r="L65" s="160"/>
      <c r="M65" s="152"/>
    </row>
    <row r="66" spans="1:13" ht="13.5" thickBot="1">
      <c r="A66" s="153" t="s">
        <v>2</v>
      </c>
      <c r="B66" s="121" t="s">
        <v>31</v>
      </c>
      <c r="C66" s="103" t="s">
        <v>27</v>
      </c>
      <c r="D66" s="84">
        <v>74368</v>
      </c>
      <c r="E66" s="127">
        <v>0</v>
      </c>
      <c r="F66" s="125">
        <v>0</v>
      </c>
      <c r="G66" s="99">
        <v>1535</v>
      </c>
      <c r="H66" s="99">
        <f t="shared" si="6"/>
        <v>13662.539999999999</v>
      </c>
      <c r="I66" s="141">
        <f t="shared" si="7"/>
        <v>89565.54</v>
      </c>
      <c r="J66" s="142">
        <f t="shared" si="8"/>
        <v>75903</v>
      </c>
      <c r="K66" s="160"/>
      <c r="L66" s="160"/>
      <c r="M66" s="152"/>
    </row>
    <row r="67" spans="1:13" ht="13.5" thickBot="1">
      <c r="A67" s="154" t="s">
        <v>2</v>
      </c>
      <c r="B67" s="155" t="s">
        <v>32</v>
      </c>
      <c r="C67" s="108" t="s">
        <v>27</v>
      </c>
      <c r="D67" s="85">
        <v>67075</v>
      </c>
      <c r="E67" s="130">
        <v>0</v>
      </c>
      <c r="F67" s="212">
        <v>0</v>
      </c>
      <c r="G67" s="99">
        <v>1535</v>
      </c>
      <c r="H67" s="205">
        <f t="shared" si="6"/>
        <v>12349.8</v>
      </c>
      <c r="I67" s="206">
        <f t="shared" si="7"/>
        <v>80959.8</v>
      </c>
      <c r="J67" s="207">
        <f t="shared" si="8"/>
        <v>68610</v>
      </c>
      <c r="K67" s="160"/>
      <c r="L67" s="160"/>
      <c r="M67" s="152"/>
    </row>
    <row r="68" spans="1:9" ht="12.75">
      <c r="A68" s="214"/>
      <c r="B68" s="95"/>
      <c r="C68" s="95"/>
      <c r="D68" s="95"/>
      <c r="E68" s="95"/>
      <c r="F68" s="95"/>
      <c r="G68" s="95"/>
      <c r="H68" s="95"/>
      <c r="I68" s="95"/>
    </row>
    <row r="69" spans="1:10" ht="13.5">
      <c r="A69" s="20"/>
      <c r="B69" s="38"/>
      <c r="C69" s="160"/>
      <c r="D69" s="39"/>
      <c r="E69" s="39"/>
      <c r="F69" s="39"/>
      <c r="G69" s="39"/>
      <c r="H69" s="194"/>
      <c r="I69" s="177"/>
      <c r="J69" s="177"/>
    </row>
    <row r="70" spans="1:3" ht="15">
      <c r="A70" s="215"/>
      <c r="B70" s="215"/>
      <c r="C70" s="215"/>
    </row>
    <row r="71" spans="2:11" ht="16.5" customHeight="1">
      <c r="B71" s="160"/>
      <c r="C71" s="160"/>
      <c r="D71" s="160"/>
      <c r="E71" s="160"/>
      <c r="F71" s="160"/>
      <c r="G71" s="160"/>
      <c r="H71" s="160"/>
      <c r="I71" s="160"/>
      <c r="J71" s="160"/>
      <c r="K71" s="160"/>
    </row>
    <row r="72" spans="1:13" ht="12.75">
      <c r="A72" s="48"/>
      <c r="B72" s="160"/>
      <c r="C72" s="48"/>
      <c r="D72" s="160"/>
      <c r="E72" s="160"/>
      <c r="F72" s="160"/>
      <c r="G72" s="160"/>
      <c r="H72" s="160"/>
      <c r="I72" s="160"/>
      <c r="J72" s="160"/>
      <c r="K72" s="160"/>
      <c r="L72" s="160"/>
      <c r="M72" s="160"/>
    </row>
    <row r="73" spans="1:13" ht="12.75">
      <c r="A73" s="216"/>
      <c r="B73" s="216"/>
      <c r="C73" s="189"/>
      <c r="D73" s="44"/>
      <c r="E73" s="44"/>
      <c r="F73" s="44"/>
      <c r="G73" s="44"/>
      <c r="H73" s="44"/>
      <c r="I73" s="189"/>
      <c r="J73" s="44"/>
      <c r="K73" s="160"/>
      <c r="L73" s="160"/>
      <c r="M73" s="160"/>
    </row>
    <row r="74" spans="1:13" ht="12.75">
      <c r="A74" s="203"/>
      <c r="B74" s="204"/>
      <c r="C74" s="192"/>
      <c r="D74" s="193"/>
      <c r="E74" s="193"/>
      <c r="F74" s="193"/>
      <c r="G74" s="193"/>
      <c r="H74" s="193"/>
      <c r="I74" s="177"/>
      <c r="J74" s="177"/>
      <c r="K74" s="160"/>
      <c r="L74" s="160"/>
      <c r="M74" s="160"/>
    </row>
    <row r="75" spans="1:13" ht="12.75">
      <c r="A75" s="217"/>
      <c r="B75" s="204"/>
      <c r="C75" s="192"/>
      <c r="D75" s="193"/>
      <c r="E75" s="193"/>
      <c r="F75" s="193"/>
      <c r="G75" s="193"/>
      <c r="H75" s="194"/>
      <c r="I75" s="177"/>
      <c r="J75" s="177"/>
      <c r="K75" s="160"/>
      <c r="L75" s="160"/>
      <c r="M75" s="160"/>
    </row>
    <row r="76" spans="1:13" ht="12.7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</row>
    <row r="77" spans="1:13" ht="12.75">
      <c r="A77" s="160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</row>
    <row r="78" spans="1:13" ht="12.75">
      <c r="A78" s="48"/>
      <c r="B78" s="160"/>
      <c r="C78" s="48"/>
      <c r="D78" s="160"/>
      <c r="E78" s="160"/>
      <c r="F78" s="160"/>
      <c r="G78" s="160"/>
      <c r="H78" s="160"/>
      <c r="I78" s="160"/>
      <c r="J78" s="160"/>
      <c r="K78" s="160"/>
      <c r="L78" s="160"/>
      <c r="M78" s="160"/>
    </row>
    <row r="79" spans="1:13" ht="12.7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</row>
    <row r="80" spans="1:13" ht="12.75">
      <c r="A80" s="216"/>
      <c r="B80" s="216"/>
      <c r="C80" s="44"/>
      <c r="D80" s="44"/>
      <c r="E80" s="44"/>
      <c r="F80" s="44"/>
      <c r="G80" s="44"/>
      <c r="H80" s="44"/>
      <c r="I80" s="189"/>
      <c r="J80" s="44"/>
      <c r="K80" s="160"/>
      <c r="L80" s="160"/>
      <c r="M80" s="160"/>
    </row>
    <row r="81" spans="1:13" ht="12.75">
      <c r="A81" s="38"/>
      <c r="B81" s="38"/>
      <c r="C81" s="192"/>
      <c r="D81" s="152"/>
      <c r="E81" s="152"/>
      <c r="F81" s="152"/>
      <c r="G81" s="152"/>
      <c r="H81" s="218"/>
      <c r="I81" s="177"/>
      <c r="J81" s="177"/>
      <c r="K81" s="160"/>
      <c r="L81" s="160"/>
      <c r="M81" s="160"/>
    </row>
    <row r="82" spans="1:13" ht="12.75">
      <c r="A82" s="38"/>
      <c r="B82" s="38"/>
      <c r="C82" s="192"/>
      <c r="D82" s="152"/>
      <c r="E82" s="152"/>
      <c r="F82" s="152"/>
      <c r="G82" s="152"/>
      <c r="H82" s="218"/>
      <c r="I82" s="177"/>
      <c r="J82" s="177"/>
      <c r="K82" s="160"/>
      <c r="L82" s="160"/>
      <c r="M82" s="160"/>
    </row>
    <row r="83" spans="1:13" ht="12.75">
      <c r="A83" s="38"/>
      <c r="B83" s="38"/>
      <c r="C83" s="192"/>
      <c r="D83" s="152"/>
      <c r="E83" s="152"/>
      <c r="F83" s="152"/>
      <c r="G83" s="152"/>
      <c r="H83" s="218"/>
      <c r="I83" s="177"/>
      <c r="J83" s="177"/>
      <c r="K83" s="160"/>
      <c r="L83" s="160"/>
      <c r="M83" s="160"/>
    </row>
    <row r="84" spans="1:13" ht="12.7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</row>
    <row r="85" spans="1:13" ht="12.7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</row>
    <row r="86" spans="1:13" ht="12.75">
      <c r="A86" s="48"/>
      <c r="B86" s="160"/>
      <c r="C86" s="48"/>
      <c r="D86" s="160"/>
      <c r="E86" s="160"/>
      <c r="F86" s="160"/>
      <c r="G86" s="160"/>
      <c r="H86" s="160"/>
      <c r="I86" s="160"/>
      <c r="J86" s="160"/>
      <c r="K86" s="160"/>
      <c r="L86" s="160"/>
      <c r="M86" s="160"/>
    </row>
    <row r="87" spans="1:13" ht="12.75">
      <c r="A87" s="216"/>
      <c r="B87" s="216"/>
      <c r="C87" s="189"/>
      <c r="D87" s="44"/>
      <c r="E87" s="44"/>
      <c r="F87" s="44"/>
      <c r="G87" s="44"/>
      <c r="H87" s="44"/>
      <c r="I87" s="189"/>
      <c r="J87" s="44"/>
      <c r="K87" s="160"/>
      <c r="L87" s="160"/>
      <c r="M87" s="160"/>
    </row>
    <row r="88" spans="1:13" ht="12.75">
      <c r="A88" s="203"/>
      <c r="B88" s="204"/>
      <c r="C88" s="192"/>
      <c r="D88" s="193"/>
      <c r="E88" s="193"/>
      <c r="F88" s="193"/>
      <c r="G88" s="193"/>
      <c r="H88" s="193"/>
      <c r="I88" s="177"/>
      <c r="J88" s="177"/>
      <c r="K88" s="160"/>
      <c r="L88" s="160"/>
      <c r="M88" s="160"/>
    </row>
    <row r="89" spans="1:13" ht="12.75">
      <c r="A89" s="217"/>
      <c r="B89" s="204"/>
      <c r="C89" s="192"/>
      <c r="D89" s="193"/>
      <c r="E89" s="193"/>
      <c r="F89" s="193"/>
      <c r="G89" s="193"/>
      <c r="H89" s="194"/>
      <c r="I89" s="177"/>
      <c r="J89" s="177"/>
      <c r="K89" s="160"/>
      <c r="L89" s="160"/>
      <c r="M89" s="160"/>
    </row>
    <row r="90" spans="2:11" ht="12.75">
      <c r="B90" s="160"/>
      <c r="C90" s="160"/>
      <c r="D90" s="160"/>
      <c r="E90" s="160"/>
      <c r="F90" s="160"/>
      <c r="G90" s="160"/>
      <c r="H90" s="160"/>
      <c r="I90" s="160"/>
      <c r="J90" s="160"/>
      <c r="K90" s="160"/>
    </row>
  </sheetData>
  <sheetProtection/>
  <mergeCells count="15">
    <mergeCell ref="B5:J5"/>
    <mergeCell ref="A6:J6"/>
    <mergeCell ref="A1:J1"/>
    <mergeCell ref="B3:J3"/>
    <mergeCell ref="B4:J4"/>
    <mergeCell ref="A57:B57"/>
    <mergeCell ref="A11:B11"/>
    <mergeCell ref="A35:J35"/>
    <mergeCell ref="A56:J56"/>
    <mergeCell ref="K9:M10"/>
    <mergeCell ref="K35:M36"/>
    <mergeCell ref="A9:J9"/>
    <mergeCell ref="A36:B36"/>
    <mergeCell ref="A10:J10"/>
    <mergeCell ref="K51:L51"/>
  </mergeCells>
  <printOptions/>
  <pageMargins left="0.511811023622047" right="0.236220472440945" top="0.261811024" bottom="0.261811024" header="0.236220472440945" footer="0.511811023622047"/>
  <pageSetup horizontalDpi="600" verticalDpi="600" orientation="landscape" paperSize="9" scale="52" r:id="rId2"/>
  <ignoredErrors>
    <ignoredError sqref="B37 B3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K59" sqref="K59"/>
    </sheetView>
  </sheetViews>
  <sheetFormatPr defaultColWidth="9.140625" defaultRowHeight="12.75"/>
  <cols>
    <col min="1" max="1" width="11.8515625" style="54" customWidth="1"/>
    <col min="2" max="2" width="20.28125" style="54" customWidth="1"/>
    <col min="3" max="3" width="8.7109375" style="54" customWidth="1"/>
    <col min="4" max="4" width="11.421875" style="109" customWidth="1"/>
    <col min="5" max="6" width="11.421875" style="54" customWidth="1"/>
    <col min="7" max="7" width="13.00390625" style="54" customWidth="1"/>
    <col min="8" max="8" width="12.421875" style="54" customWidth="1"/>
    <col min="9" max="9" width="13.140625" style="54" bestFit="1" customWidth="1"/>
    <col min="10" max="16384" width="9.140625" style="54" customWidth="1"/>
  </cols>
  <sheetData>
    <row r="1" spans="1:8" ht="23.25">
      <c r="A1" s="256" t="s">
        <v>87</v>
      </c>
      <c r="B1" s="257"/>
      <c r="C1" s="257"/>
      <c r="D1" s="257"/>
      <c r="E1" s="257"/>
      <c r="F1" s="257"/>
      <c r="G1" s="257"/>
      <c r="H1" s="257"/>
    </row>
    <row r="2" spans="1:8" ht="16.5">
      <c r="A2" s="62" t="s">
        <v>82</v>
      </c>
      <c r="B2" s="31"/>
      <c r="C2" s="31"/>
      <c r="D2" s="159"/>
      <c r="E2" s="31"/>
      <c r="F2" s="31"/>
      <c r="G2" s="31"/>
      <c r="H2" s="31"/>
    </row>
    <row r="3" spans="1:8" s="55" customFormat="1" ht="12.75">
      <c r="A3" s="258" t="s">
        <v>83</v>
      </c>
      <c r="B3" s="258"/>
      <c r="C3" s="258"/>
      <c r="D3" s="258"/>
      <c r="E3" s="258"/>
      <c r="F3" s="258"/>
      <c r="G3" s="258"/>
      <c r="H3" s="258"/>
    </row>
    <row r="4" spans="1:8" s="55" customFormat="1" ht="12.75">
      <c r="A4" s="258" t="s">
        <v>84</v>
      </c>
      <c r="B4" s="258"/>
      <c r="C4" s="258"/>
      <c r="D4" s="258"/>
      <c r="E4" s="258"/>
      <c r="F4" s="258"/>
      <c r="G4" s="258"/>
      <c r="H4" s="258"/>
    </row>
    <row r="5" spans="1:8" s="55" customFormat="1" ht="12.75">
      <c r="A5" s="258" t="s">
        <v>85</v>
      </c>
      <c r="B5" s="258"/>
      <c r="C5" s="258"/>
      <c r="D5" s="258"/>
      <c r="E5" s="258"/>
      <c r="F5" s="258"/>
      <c r="G5" s="258"/>
      <c r="H5" s="258"/>
    </row>
    <row r="6" spans="1:8" ht="15">
      <c r="A6" s="259" t="s">
        <v>86</v>
      </c>
      <c r="B6" s="259"/>
      <c r="C6" s="259"/>
      <c r="D6" s="259"/>
      <c r="E6" s="259"/>
      <c r="F6" s="259"/>
      <c r="G6" s="259"/>
      <c r="H6" s="259"/>
    </row>
    <row r="7" spans="1:8" ht="15.75" thickBot="1">
      <c r="A7" s="56"/>
      <c r="B7" s="56"/>
      <c r="C7" s="56"/>
      <c r="D7" s="196"/>
      <c r="E7" s="56"/>
      <c r="F7" s="56"/>
      <c r="G7" s="56"/>
      <c r="H7" s="56"/>
    </row>
    <row r="8" spans="1:9" ht="13.5" thickBot="1">
      <c r="A8" s="244" t="s">
        <v>180</v>
      </c>
      <c r="B8" s="245"/>
      <c r="C8" s="245"/>
      <c r="D8" s="245"/>
      <c r="E8" s="245"/>
      <c r="F8" s="245"/>
      <c r="G8" s="245"/>
      <c r="H8" s="245"/>
      <c r="I8" s="246"/>
    </row>
    <row r="9" spans="1:9" ht="13.5" thickBot="1">
      <c r="A9" s="244" t="s">
        <v>26</v>
      </c>
      <c r="B9" s="245"/>
      <c r="C9" s="245"/>
      <c r="D9" s="245"/>
      <c r="E9" s="245"/>
      <c r="F9" s="245"/>
      <c r="G9" s="245"/>
      <c r="H9" s="245"/>
      <c r="I9" s="246"/>
    </row>
    <row r="10" spans="1:9" ht="13.5" thickBot="1">
      <c r="A10" s="247" t="s">
        <v>14</v>
      </c>
      <c r="B10" s="248"/>
      <c r="C10" s="73" t="s">
        <v>7</v>
      </c>
      <c r="D10" s="114" t="s">
        <v>0</v>
      </c>
      <c r="E10" s="14" t="s">
        <v>15</v>
      </c>
      <c r="F10" s="79"/>
      <c r="G10" s="49" t="s">
        <v>167</v>
      </c>
      <c r="H10" s="50" t="s">
        <v>1</v>
      </c>
      <c r="I10" s="52" t="s">
        <v>69</v>
      </c>
    </row>
    <row r="11" spans="1:11" ht="13.5" thickBot="1">
      <c r="A11" s="15" t="s">
        <v>155</v>
      </c>
      <c r="B11" s="16" t="s">
        <v>102</v>
      </c>
      <c r="C11" s="17">
        <v>11</v>
      </c>
      <c r="D11" s="91">
        <v>94248</v>
      </c>
      <c r="E11" s="91">
        <v>1100</v>
      </c>
      <c r="F11" s="91"/>
      <c r="G11" s="91">
        <f>(D11-E11)*18%</f>
        <v>16766.64</v>
      </c>
      <c r="H11" s="91">
        <f>D11-E11+G11</f>
        <v>109914.64</v>
      </c>
      <c r="I11" s="100">
        <f>H11-G11</f>
        <v>93148</v>
      </c>
      <c r="J11" s="109"/>
      <c r="K11" s="109"/>
    </row>
    <row r="12" spans="1:11" ht="13.5" thickBot="1">
      <c r="A12" s="6" t="s">
        <v>155</v>
      </c>
      <c r="B12" s="2" t="s">
        <v>98</v>
      </c>
      <c r="C12" s="9" t="s">
        <v>101</v>
      </c>
      <c r="D12" s="92">
        <v>93448</v>
      </c>
      <c r="E12" s="92">
        <v>1100</v>
      </c>
      <c r="F12" s="92"/>
      <c r="G12" s="92">
        <f aca="true" t="shared" si="0" ref="G12:G32">(D12-E12)*18%</f>
        <v>16622.64</v>
      </c>
      <c r="H12" s="92">
        <f aca="true" t="shared" si="1" ref="H12:H32">D12-E12+G12</f>
        <v>108970.64</v>
      </c>
      <c r="I12" s="100">
        <f aca="true" t="shared" si="2" ref="I12:I32">H12-G12</f>
        <v>92348</v>
      </c>
      <c r="J12" s="109"/>
      <c r="K12" s="109"/>
    </row>
    <row r="13" spans="1:11" ht="13.5" thickBot="1">
      <c r="A13" s="6" t="s">
        <v>155</v>
      </c>
      <c r="B13" s="2" t="s">
        <v>20</v>
      </c>
      <c r="C13" s="9">
        <v>6</v>
      </c>
      <c r="D13" s="92">
        <v>93998</v>
      </c>
      <c r="E13" s="92">
        <v>1100</v>
      </c>
      <c r="F13" s="92"/>
      <c r="G13" s="92">
        <f t="shared" si="0"/>
        <v>16721.64</v>
      </c>
      <c r="H13" s="92">
        <f t="shared" si="1"/>
        <v>109619.64</v>
      </c>
      <c r="I13" s="100">
        <f t="shared" si="2"/>
        <v>92898</v>
      </c>
      <c r="J13" s="109"/>
      <c r="K13" s="109"/>
    </row>
    <row r="14" spans="1:11" ht="13.5" thickBot="1">
      <c r="A14" s="6" t="s">
        <v>155</v>
      </c>
      <c r="B14" s="2" t="s">
        <v>21</v>
      </c>
      <c r="C14" s="9">
        <v>3</v>
      </c>
      <c r="D14" s="92">
        <v>94198</v>
      </c>
      <c r="E14" s="92">
        <v>1100</v>
      </c>
      <c r="F14" s="92"/>
      <c r="G14" s="92">
        <f t="shared" si="0"/>
        <v>16757.64</v>
      </c>
      <c r="H14" s="92">
        <f t="shared" si="1"/>
        <v>109855.64</v>
      </c>
      <c r="I14" s="100">
        <f t="shared" si="2"/>
        <v>93098</v>
      </c>
      <c r="J14" s="109"/>
      <c r="K14" s="109"/>
    </row>
    <row r="15" spans="1:11" ht="13.5" thickBot="1">
      <c r="A15" s="6" t="s">
        <v>155</v>
      </c>
      <c r="B15" s="2" t="s">
        <v>164</v>
      </c>
      <c r="C15" s="9">
        <v>3.4</v>
      </c>
      <c r="D15" s="92">
        <v>96468</v>
      </c>
      <c r="E15" s="92">
        <v>1100</v>
      </c>
      <c r="F15" s="92"/>
      <c r="G15" s="92">
        <f t="shared" si="0"/>
        <v>17166.239999999998</v>
      </c>
      <c r="H15" s="92">
        <f t="shared" si="1"/>
        <v>112534.23999999999</v>
      </c>
      <c r="I15" s="100">
        <f t="shared" si="2"/>
        <v>95368</v>
      </c>
      <c r="J15" s="109"/>
      <c r="K15" s="109"/>
    </row>
    <row r="16" spans="1:11" ht="13.5" thickBot="1">
      <c r="A16" s="6" t="s">
        <v>6</v>
      </c>
      <c r="B16" s="2" t="s">
        <v>17</v>
      </c>
      <c r="C16" s="9">
        <v>3</v>
      </c>
      <c r="D16" s="92">
        <v>94998</v>
      </c>
      <c r="E16" s="92">
        <v>1100</v>
      </c>
      <c r="F16" s="92"/>
      <c r="G16" s="92">
        <f t="shared" si="0"/>
        <v>16901.64</v>
      </c>
      <c r="H16" s="92">
        <f t="shared" si="1"/>
        <v>110799.64</v>
      </c>
      <c r="I16" s="100">
        <f t="shared" si="2"/>
        <v>93898</v>
      </c>
      <c r="J16" s="109"/>
      <c r="K16" s="109"/>
    </row>
    <row r="17" spans="1:11" ht="13.5" thickBot="1">
      <c r="A17" s="6" t="s">
        <v>18</v>
      </c>
      <c r="B17" s="2" t="s">
        <v>19</v>
      </c>
      <c r="C17" s="9">
        <v>11</v>
      </c>
      <c r="D17" s="92">
        <v>95448</v>
      </c>
      <c r="E17" s="92">
        <v>1100</v>
      </c>
      <c r="F17" s="92"/>
      <c r="G17" s="92">
        <f t="shared" si="0"/>
        <v>16982.64</v>
      </c>
      <c r="H17" s="92">
        <f t="shared" si="1"/>
        <v>111330.64</v>
      </c>
      <c r="I17" s="100">
        <f t="shared" si="2"/>
        <v>94348</v>
      </c>
      <c r="J17" s="109"/>
      <c r="K17" s="109"/>
    </row>
    <row r="18" spans="1:11" ht="13.5" thickBot="1">
      <c r="A18" s="6" t="s">
        <v>156</v>
      </c>
      <c r="B18" s="2" t="s">
        <v>79</v>
      </c>
      <c r="C18" s="9">
        <v>12</v>
      </c>
      <c r="D18" s="92">
        <v>101328</v>
      </c>
      <c r="E18" s="92">
        <v>1100</v>
      </c>
      <c r="F18" s="92"/>
      <c r="G18" s="92">
        <f t="shared" si="0"/>
        <v>18041.04</v>
      </c>
      <c r="H18" s="92">
        <f t="shared" si="1"/>
        <v>118269.04000000001</v>
      </c>
      <c r="I18" s="100">
        <f t="shared" si="2"/>
        <v>100228</v>
      </c>
      <c r="J18" s="109"/>
      <c r="K18" s="109"/>
    </row>
    <row r="19" spans="1:11" ht="13.5" thickBot="1">
      <c r="A19" s="6" t="s">
        <v>95</v>
      </c>
      <c r="B19" s="2" t="s">
        <v>96</v>
      </c>
      <c r="C19" s="9"/>
      <c r="D19" s="92">
        <v>100528</v>
      </c>
      <c r="E19" s="92">
        <v>1100</v>
      </c>
      <c r="F19" s="92"/>
      <c r="G19" s="92">
        <f t="shared" si="0"/>
        <v>17897.04</v>
      </c>
      <c r="H19" s="92">
        <f t="shared" si="1"/>
        <v>117325.04000000001</v>
      </c>
      <c r="I19" s="100">
        <f t="shared" si="2"/>
        <v>99428</v>
      </c>
      <c r="J19" s="109"/>
      <c r="K19" s="109"/>
    </row>
    <row r="20" spans="1:11" ht="13.5" thickBot="1">
      <c r="A20" s="6" t="s">
        <v>104</v>
      </c>
      <c r="B20" s="2" t="s">
        <v>105</v>
      </c>
      <c r="C20" s="9">
        <v>12</v>
      </c>
      <c r="D20" s="92">
        <v>96678</v>
      </c>
      <c r="E20" s="92">
        <v>1100</v>
      </c>
      <c r="F20" s="92"/>
      <c r="G20" s="92">
        <f t="shared" si="0"/>
        <v>17204.04</v>
      </c>
      <c r="H20" s="92">
        <f t="shared" si="1"/>
        <v>112782.04000000001</v>
      </c>
      <c r="I20" s="100">
        <f t="shared" si="2"/>
        <v>95578</v>
      </c>
      <c r="J20" s="109"/>
      <c r="K20" s="109"/>
    </row>
    <row r="21" spans="1:11" ht="13.5" thickBot="1">
      <c r="A21" s="6" t="s">
        <v>104</v>
      </c>
      <c r="B21" s="2" t="s">
        <v>153</v>
      </c>
      <c r="C21" s="9">
        <v>10</v>
      </c>
      <c r="D21" s="92">
        <v>98528</v>
      </c>
      <c r="E21" s="92">
        <v>1100</v>
      </c>
      <c r="F21" s="92"/>
      <c r="G21" s="92">
        <f t="shared" si="0"/>
        <v>17537.04</v>
      </c>
      <c r="H21" s="92">
        <f t="shared" si="1"/>
        <v>114965.04000000001</v>
      </c>
      <c r="I21" s="100">
        <f t="shared" si="2"/>
        <v>97428</v>
      </c>
      <c r="J21" s="109"/>
      <c r="K21" s="109"/>
    </row>
    <row r="22" spans="1:11" ht="13.5" thickBot="1">
      <c r="A22" s="6" t="s">
        <v>104</v>
      </c>
      <c r="B22" s="2" t="s">
        <v>94</v>
      </c>
      <c r="C22" s="9">
        <v>1.9</v>
      </c>
      <c r="D22" s="92">
        <v>102328</v>
      </c>
      <c r="E22" s="92">
        <v>1100</v>
      </c>
      <c r="F22" s="92"/>
      <c r="G22" s="92">
        <f t="shared" si="0"/>
        <v>18221.04</v>
      </c>
      <c r="H22" s="92">
        <f t="shared" si="1"/>
        <v>119449.04000000001</v>
      </c>
      <c r="I22" s="100">
        <f t="shared" si="2"/>
        <v>101228</v>
      </c>
      <c r="J22" s="109"/>
      <c r="K22" s="109"/>
    </row>
    <row r="23" spans="1:11" ht="13.5" thickBot="1">
      <c r="A23" s="6" t="s">
        <v>104</v>
      </c>
      <c r="B23" s="2" t="s">
        <v>81</v>
      </c>
      <c r="C23" s="9">
        <v>3</v>
      </c>
      <c r="D23" s="92">
        <v>96628</v>
      </c>
      <c r="E23" s="92">
        <v>1100</v>
      </c>
      <c r="F23" s="92"/>
      <c r="G23" s="92">
        <f t="shared" si="0"/>
        <v>17195.04</v>
      </c>
      <c r="H23" s="92">
        <f t="shared" si="1"/>
        <v>112723.04000000001</v>
      </c>
      <c r="I23" s="100">
        <f t="shared" si="2"/>
        <v>95528</v>
      </c>
      <c r="J23" s="109"/>
      <c r="K23" s="109"/>
    </row>
    <row r="24" spans="1:11" ht="13.5" thickBot="1">
      <c r="A24" s="6" t="s">
        <v>104</v>
      </c>
      <c r="B24" s="2" t="s">
        <v>90</v>
      </c>
      <c r="C24" s="9">
        <v>8</v>
      </c>
      <c r="D24" s="92">
        <v>99978</v>
      </c>
      <c r="E24" s="92">
        <v>1100</v>
      </c>
      <c r="F24" s="92"/>
      <c r="G24" s="92">
        <f t="shared" si="0"/>
        <v>17798.04</v>
      </c>
      <c r="H24" s="92">
        <f t="shared" si="1"/>
        <v>116676.04000000001</v>
      </c>
      <c r="I24" s="100">
        <f t="shared" si="2"/>
        <v>98878</v>
      </c>
      <c r="J24" s="109"/>
      <c r="K24" s="109"/>
    </row>
    <row r="25" spans="1:11" ht="13.5" thickBot="1">
      <c r="A25" s="6" t="s">
        <v>104</v>
      </c>
      <c r="B25" s="2" t="s">
        <v>103</v>
      </c>
      <c r="C25" s="9"/>
      <c r="D25" s="92">
        <v>99178</v>
      </c>
      <c r="E25" s="92">
        <v>1100</v>
      </c>
      <c r="F25" s="92"/>
      <c r="G25" s="92">
        <f t="shared" si="0"/>
        <v>17654.04</v>
      </c>
      <c r="H25" s="92">
        <f t="shared" si="1"/>
        <v>115732.04000000001</v>
      </c>
      <c r="I25" s="100">
        <f t="shared" si="2"/>
        <v>98078</v>
      </c>
      <c r="J25" s="109"/>
      <c r="K25" s="109"/>
    </row>
    <row r="26" spans="1:11" ht="13.5" thickBot="1">
      <c r="A26" s="6" t="s">
        <v>160</v>
      </c>
      <c r="B26" s="2" t="s">
        <v>161</v>
      </c>
      <c r="C26" s="9">
        <v>40</v>
      </c>
      <c r="D26" s="92">
        <v>98078</v>
      </c>
      <c r="E26" s="92">
        <v>1100</v>
      </c>
      <c r="F26" s="92"/>
      <c r="G26" s="92">
        <f t="shared" si="0"/>
        <v>17456.04</v>
      </c>
      <c r="H26" s="92">
        <f t="shared" si="1"/>
        <v>114434.04000000001</v>
      </c>
      <c r="I26" s="100">
        <f t="shared" si="2"/>
        <v>96978</v>
      </c>
      <c r="J26" s="109"/>
      <c r="K26" s="109"/>
    </row>
    <row r="27" spans="1:11" ht="13.5" thickBot="1">
      <c r="A27" s="6" t="s">
        <v>160</v>
      </c>
      <c r="B27" s="2" t="s">
        <v>159</v>
      </c>
      <c r="C27" s="9">
        <v>8</v>
      </c>
      <c r="D27" s="92">
        <v>96658</v>
      </c>
      <c r="E27" s="92">
        <v>1100</v>
      </c>
      <c r="F27" s="92"/>
      <c r="G27" s="92">
        <f t="shared" si="0"/>
        <v>17200.44</v>
      </c>
      <c r="H27" s="92">
        <f t="shared" si="1"/>
        <v>112758.44</v>
      </c>
      <c r="I27" s="100">
        <f t="shared" si="2"/>
        <v>95558</v>
      </c>
      <c r="J27" s="109"/>
      <c r="K27" s="109"/>
    </row>
    <row r="28" spans="1:11" ht="13.5" thickBot="1">
      <c r="A28" s="6" t="s">
        <v>160</v>
      </c>
      <c r="B28" s="2" t="s">
        <v>162</v>
      </c>
      <c r="C28" s="9">
        <v>65</v>
      </c>
      <c r="D28" s="92">
        <v>98028</v>
      </c>
      <c r="E28" s="92">
        <v>1100</v>
      </c>
      <c r="F28" s="92"/>
      <c r="G28" s="92">
        <f t="shared" si="0"/>
        <v>17447.04</v>
      </c>
      <c r="H28" s="92">
        <f t="shared" si="1"/>
        <v>114375.04000000001</v>
      </c>
      <c r="I28" s="100">
        <f t="shared" si="2"/>
        <v>96928</v>
      </c>
      <c r="J28" s="109"/>
      <c r="K28" s="109"/>
    </row>
    <row r="29" spans="1:11" ht="13.5" thickBot="1">
      <c r="A29" s="6" t="s">
        <v>160</v>
      </c>
      <c r="B29" s="2" t="s">
        <v>163</v>
      </c>
      <c r="C29" s="9">
        <v>55</v>
      </c>
      <c r="D29" s="92">
        <v>98128</v>
      </c>
      <c r="E29" s="92">
        <v>1100</v>
      </c>
      <c r="F29" s="92"/>
      <c r="G29" s="92">
        <f t="shared" si="0"/>
        <v>17465.04</v>
      </c>
      <c r="H29" s="92">
        <f t="shared" si="1"/>
        <v>114493.04000000001</v>
      </c>
      <c r="I29" s="100">
        <f t="shared" si="2"/>
        <v>97028</v>
      </c>
      <c r="J29" s="109"/>
      <c r="K29" s="109"/>
    </row>
    <row r="30" spans="1:11" ht="13.5" thickBot="1">
      <c r="A30" s="6" t="s">
        <v>166</v>
      </c>
      <c r="B30" s="2" t="s">
        <v>165</v>
      </c>
      <c r="C30" s="9">
        <v>3</v>
      </c>
      <c r="D30" s="92">
        <v>97848</v>
      </c>
      <c r="E30" s="92">
        <v>1100</v>
      </c>
      <c r="F30" s="92"/>
      <c r="G30" s="92">
        <f t="shared" si="0"/>
        <v>17414.64</v>
      </c>
      <c r="H30" s="92">
        <f t="shared" si="1"/>
        <v>114162.64</v>
      </c>
      <c r="I30" s="100">
        <f t="shared" si="2"/>
        <v>96748</v>
      </c>
      <c r="J30" s="109"/>
      <c r="K30" s="109"/>
    </row>
    <row r="31" spans="1:11" ht="13.5" thickBot="1">
      <c r="A31" s="80"/>
      <c r="B31" s="67" t="s">
        <v>171</v>
      </c>
      <c r="C31" s="68"/>
      <c r="D31" s="94">
        <v>98498</v>
      </c>
      <c r="E31" s="94">
        <v>1100</v>
      </c>
      <c r="F31" s="94"/>
      <c r="G31" s="94">
        <f>(D31-E31)*18%</f>
        <v>17531.64</v>
      </c>
      <c r="H31" s="94">
        <f>D31-E31+G31</f>
        <v>114929.64</v>
      </c>
      <c r="I31" s="100">
        <f>H31-G31</f>
        <v>97398</v>
      </c>
      <c r="J31" s="109"/>
      <c r="K31" s="109"/>
    </row>
    <row r="32" spans="1:11" ht="13.5" thickBot="1">
      <c r="A32" s="7" t="s">
        <v>97</v>
      </c>
      <c r="B32" s="8" t="s">
        <v>99</v>
      </c>
      <c r="C32" s="10" t="s">
        <v>100</v>
      </c>
      <c r="D32" s="94">
        <v>98498</v>
      </c>
      <c r="E32" s="94">
        <v>1100</v>
      </c>
      <c r="F32" s="94"/>
      <c r="G32" s="94">
        <f t="shared" si="0"/>
        <v>17531.64</v>
      </c>
      <c r="H32" s="94">
        <f t="shared" si="1"/>
        <v>114929.64</v>
      </c>
      <c r="I32" s="100">
        <f t="shared" si="2"/>
        <v>97398</v>
      </c>
      <c r="J32" s="109"/>
      <c r="K32" s="109"/>
    </row>
    <row r="33" spans="2:11" ht="13.5" thickBot="1">
      <c r="B33" s="57"/>
      <c r="D33" s="111"/>
      <c r="E33" s="111"/>
      <c r="F33" s="111"/>
      <c r="G33" s="111"/>
      <c r="H33" s="111"/>
      <c r="I33" s="109"/>
      <c r="J33" s="109"/>
      <c r="K33" s="109"/>
    </row>
    <row r="34" spans="1:9" ht="13.5" thickBot="1">
      <c r="A34" s="244" t="s">
        <v>22</v>
      </c>
      <c r="B34" s="245"/>
      <c r="C34" s="245"/>
      <c r="D34" s="245"/>
      <c r="E34" s="245"/>
      <c r="F34" s="245"/>
      <c r="G34" s="245"/>
      <c r="H34" s="245"/>
      <c r="I34" s="246"/>
    </row>
    <row r="35" spans="1:9" ht="13.5" thickBot="1">
      <c r="A35" s="249" t="s">
        <v>14</v>
      </c>
      <c r="B35" s="250"/>
      <c r="C35" s="74" t="s">
        <v>7</v>
      </c>
      <c r="D35" s="114" t="s">
        <v>0</v>
      </c>
      <c r="E35" s="14" t="s">
        <v>15</v>
      </c>
      <c r="F35" s="79"/>
      <c r="G35" s="49" t="s">
        <v>167</v>
      </c>
      <c r="H35" s="50" t="s">
        <v>1</v>
      </c>
      <c r="I35" s="52" t="s">
        <v>69</v>
      </c>
    </row>
    <row r="36" spans="1:9" ht="13.5" thickBot="1">
      <c r="A36" s="96" t="s">
        <v>6</v>
      </c>
      <c r="B36" s="97" t="s">
        <v>23</v>
      </c>
      <c r="C36" s="98">
        <v>0.9</v>
      </c>
      <c r="D36" s="91">
        <v>81930</v>
      </c>
      <c r="E36" s="91">
        <v>1100</v>
      </c>
      <c r="F36" s="99">
        <v>0</v>
      </c>
      <c r="G36" s="91">
        <f>(D36-E36-F36)*18%</f>
        <v>14549.4</v>
      </c>
      <c r="H36" s="91">
        <f>D36-E36-F36+G36</f>
        <v>95379.4</v>
      </c>
      <c r="I36" s="100">
        <f aca="true" t="shared" si="3" ref="I36:I53">H36-G36</f>
        <v>80830</v>
      </c>
    </row>
    <row r="37" spans="1:9" ht="13.5" thickBot="1">
      <c r="A37" s="101" t="s">
        <v>107</v>
      </c>
      <c r="B37" s="102" t="s">
        <v>106</v>
      </c>
      <c r="C37" s="103">
        <v>1.2</v>
      </c>
      <c r="D37" s="92">
        <v>81496</v>
      </c>
      <c r="E37" s="92">
        <v>1100</v>
      </c>
      <c r="F37" s="99">
        <v>0</v>
      </c>
      <c r="G37" s="91">
        <f aca="true" t="shared" si="4" ref="G37:G53">(D37-E37-F37)*18%</f>
        <v>14471.279999999999</v>
      </c>
      <c r="H37" s="91">
        <f aca="true" t="shared" si="5" ref="H37:H53">D37-E37-F37+G37</f>
        <v>94867.28</v>
      </c>
      <c r="I37" s="100">
        <f t="shared" si="3"/>
        <v>80396</v>
      </c>
    </row>
    <row r="38" spans="1:9" ht="13.5" thickBot="1">
      <c r="A38" s="104" t="s">
        <v>5</v>
      </c>
      <c r="B38" s="102" t="s">
        <v>172</v>
      </c>
      <c r="C38" s="103">
        <v>2.7</v>
      </c>
      <c r="D38" s="92">
        <v>77440</v>
      </c>
      <c r="E38" s="92">
        <v>1100</v>
      </c>
      <c r="F38" s="99">
        <v>0</v>
      </c>
      <c r="G38" s="91">
        <f>(D38-E38-F38)*18%</f>
        <v>13741.199999999999</v>
      </c>
      <c r="H38" s="91">
        <f>D38-E38-F38+G38</f>
        <v>90081.2</v>
      </c>
      <c r="I38" s="100">
        <f>H38-G38</f>
        <v>76340</v>
      </c>
    </row>
    <row r="39" spans="1:9" ht="13.5" thickBot="1">
      <c r="A39" s="101" t="s">
        <v>5</v>
      </c>
      <c r="B39" s="105" t="s">
        <v>11</v>
      </c>
      <c r="C39" s="103">
        <v>8</v>
      </c>
      <c r="D39" s="92">
        <v>77440</v>
      </c>
      <c r="E39" s="92">
        <v>1100</v>
      </c>
      <c r="F39" s="99">
        <v>0</v>
      </c>
      <c r="G39" s="91">
        <f t="shared" si="4"/>
        <v>13741.199999999999</v>
      </c>
      <c r="H39" s="91">
        <f t="shared" si="5"/>
        <v>90081.2</v>
      </c>
      <c r="I39" s="100">
        <f t="shared" si="3"/>
        <v>76340</v>
      </c>
    </row>
    <row r="40" spans="1:9" ht="13.5" thickBot="1">
      <c r="A40" s="106" t="s">
        <v>5</v>
      </c>
      <c r="B40" s="105" t="s">
        <v>108</v>
      </c>
      <c r="C40" s="103">
        <v>8</v>
      </c>
      <c r="D40" s="92">
        <v>78790</v>
      </c>
      <c r="E40" s="92">
        <v>1100</v>
      </c>
      <c r="F40" s="99">
        <v>0</v>
      </c>
      <c r="G40" s="91">
        <f t="shared" si="4"/>
        <v>13984.199999999999</v>
      </c>
      <c r="H40" s="91">
        <f t="shared" si="5"/>
        <v>91674.2</v>
      </c>
      <c r="I40" s="100">
        <f t="shared" si="3"/>
        <v>77690</v>
      </c>
    </row>
    <row r="41" spans="1:9" ht="13.5" thickBot="1">
      <c r="A41" s="106" t="s">
        <v>24</v>
      </c>
      <c r="B41" s="105" t="s">
        <v>89</v>
      </c>
      <c r="C41" s="103">
        <v>18</v>
      </c>
      <c r="D41" s="92">
        <v>79086</v>
      </c>
      <c r="E41" s="92">
        <v>1100</v>
      </c>
      <c r="F41" s="99">
        <v>0</v>
      </c>
      <c r="G41" s="91">
        <f t="shared" si="4"/>
        <v>14037.48</v>
      </c>
      <c r="H41" s="91">
        <f t="shared" si="5"/>
        <v>92023.48</v>
      </c>
      <c r="I41" s="100">
        <f t="shared" si="3"/>
        <v>77986</v>
      </c>
    </row>
    <row r="42" spans="1:9" ht="13.5" thickBot="1">
      <c r="A42" s="106" t="s">
        <v>9</v>
      </c>
      <c r="B42" s="105" t="s">
        <v>8</v>
      </c>
      <c r="C42" s="103">
        <v>1.2</v>
      </c>
      <c r="D42" s="92">
        <v>77570</v>
      </c>
      <c r="E42" s="92">
        <v>1100</v>
      </c>
      <c r="F42" s="99">
        <v>0</v>
      </c>
      <c r="G42" s="91">
        <f t="shared" si="4"/>
        <v>13764.6</v>
      </c>
      <c r="H42" s="91">
        <f t="shared" si="5"/>
        <v>90234.6</v>
      </c>
      <c r="I42" s="100">
        <f t="shared" si="3"/>
        <v>76470</v>
      </c>
    </row>
    <row r="43" spans="1:9" ht="13.5" thickBot="1">
      <c r="A43" s="106" t="s">
        <v>71</v>
      </c>
      <c r="B43" s="105" t="s">
        <v>70</v>
      </c>
      <c r="C43" s="103">
        <v>0.35</v>
      </c>
      <c r="D43" s="92">
        <v>79667</v>
      </c>
      <c r="E43" s="92">
        <v>1100</v>
      </c>
      <c r="F43" s="99">
        <v>0</v>
      </c>
      <c r="G43" s="91">
        <f t="shared" si="4"/>
        <v>14142.06</v>
      </c>
      <c r="H43" s="91">
        <f t="shared" si="5"/>
        <v>92709.06</v>
      </c>
      <c r="I43" s="100">
        <f t="shared" si="3"/>
        <v>78567</v>
      </c>
    </row>
    <row r="44" spans="1:9" ht="13.5" thickBot="1">
      <c r="A44" s="106" t="s">
        <v>10</v>
      </c>
      <c r="B44" s="105" t="s">
        <v>114</v>
      </c>
      <c r="C44" s="103">
        <v>0.28</v>
      </c>
      <c r="D44" s="92">
        <v>79980</v>
      </c>
      <c r="E44" s="92">
        <v>1100</v>
      </c>
      <c r="F44" s="99">
        <v>0</v>
      </c>
      <c r="G44" s="91">
        <f t="shared" si="4"/>
        <v>14198.4</v>
      </c>
      <c r="H44" s="91">
        <f t="shared" si="5"/>
        <v>93078.4</v>
      </c>
      <c r="I44" s="100">
        <f t="shared" si="3"/>
        <v>78880</v>
      </c>
    </row>
    <row r="45" spans="1:9" ht="13.5" thickBot="1">
      <c r="A45" s="106" t="s">
        <v>10</v>
      </c>
      <c r="B45" s="105" t="s">
        <v>112</v>
      </c>
      <c r="C45" s="103">
        <v>0.22</v>
      </c>
      <c r="D45" s="92">
        <v>79980</v>
      </c>
      <c r="E45" s="92">
        <v>1100</v>
      </c>
      <c r="F45" s="99">
        <v>0</v>
      </c>
      <c r="G45" s="91">
        <f t="shared" si="4"/>
        <v>14198.4</v>
      </c>
      <c r="H45" s="91">
        <f t="shared" si="5"/>
        <v>93078.4</v>
      </c>
      <c r="I45" s="100">
        <f t="shared" si="3"/>
        <v>78880</v>
      </c>
    </row>
    <row r="46" spans="1:9" ht="13.5" thickBot="1">
      <c r="A46" s="106" t="s">
        <v>33</v>
      </c>
      <c r="B46" s="105" t="s">
        <v>34</v>
      </c>
      <c r="C46" s="103">
        <v>0.43</v>
      </c>
      <c r="D46" s="92">
        <v>83940</v>
      </c>
      <c r="E46" s="92">
        <v>1100</v>
      </c>
      <c r="F46" s="99">
        <v>0</v>
      </c>
      <c r="G46" s="91">
        <f t="shared" si="4"/>
        <v>14911.199999999999</v>
      </c>
      <c r="H46" s="91">
        <f t="shared" si="5"/>
        <v>97751.2</v>
      </c>
      <c r="I46" s="100">
        <f t="shared" si="3"/>
        <v>82840</v>
      </c>
    </row>
    <row r="47" spans="1:9" ht="13.5" thickBot="1">
      <c r="A47" s="106" t="s">
        <v>33</v>
      </c>
      <c r="B47" s="105" t="s">
        <v>93</v>
      </c>
      <c r="C47" s="103">
        <v>0.22</v>
      </c>
      <c r="D47" s="92">
        <v>85390</v>
      </c>
      <c r="E47" s="92">
        <v>1100</v>
      </c>
      <c r="F47" s="99">
        <v>0</v>
      </c>
      <c r="G47" s="91">
        <f t="shared" si="4"/>
        <v>15172.199999999999</v>
      </c>
      <c r="H47" s="91">
        <f t="shared" si="5"/>
        <v>99462.2</v>
      </c>
      <c r="I47" s="100">
        <f t="shared" si="3"/>
        <v>84290</v>
      </c>
    </row>
    <row r="48" spans="1:9" ht="13.5" thickBot="1">
      <c r="A48" s="107" t="s">
        <v>33</v>
      </c>
      <c r="B48" s="102" t="s">
        <v>91</v>
      </c>
      <c r="C48" s="103"/>
      <c r="D48" s="92">
        <v>81210</v>
      </c>
      <c r="E48" s="92">
        <v>1100</v>
      </c>
      <c r="F48" s="99">
        <v>0</v>
      </c>
      <c r="G48" s="91">
        <f t="shared" si="4"/>
        <v>14419.8</v>
      </c>
      <c r="H48" s="91">
        <f t="shared" si="5"/>
        <v>94529.8</v>
      </c>
      <c r="I48" s="100">
        <f t="shared" si="3"/>
        <v>80110</v>
      </c>
    </row>
    <row r="49" spans="1:9" ht="13.5" thickBot="1">
      <c r="A49" s="107" t="s">
        <v>33</v>
      </c>
      <c r="B49" s="102" t="s">
        <v>111</v>
      </c>
      <c r="C49" s="103"/>
      <c r="D49" s="92">
        <v>82330</v>
      </c>
      <c r="E49" s="92">
        <v>1100</v>
      </c>
      <c r="F49" s="99">
        <v>0</v>
      </c>
      <c r="G49" s="91">
        <f t="shared" si="4"/>
        <v>14621.4</v>
      </c>
      <c r="H49" s="91">
        <f t="shared" si="5"/>
        <v>95851.4</v>
      </c>
      <c r="I49" s="100">
        <f t="shared" si="3"/>
        <v>81230</v>
      </c>
    </row>
    <row r="50" spans="1:9" ht="13.5" thickBot="1">
      <c r="A50" s="106" t="s">
        <v>2</v>
      </c>
      <c r="B50" s="105" t="s">
        <v>3</v>
      </c>
      <c r="C50" s="103" t="s">
        <v>27</v>
      </c>
      <c r="D50" s="92">
        <v>74373</v>
      </c>
      <c r="E50" s="92">
        <v>0</v>
      </c>
      <c r="F50" s="99">
        <v>0</v>
      </c>
      <c r="G50" s="91">
        <f t="shared" si="4"/>
        <v>13387.14</v>
      </c>
      <c r="H50" s="91">
        <f t="shared" si="5"/>
        <v>87760.14</v>
      </c>
      <c r="I50" s="100">
        <f t="shared" si="3"/>
        <v>74373</v>
      </c>
    </row>
    <row r="51" spans="1:9" ht="13.5" thickBot="1">
      <c r="A51" s="106" t="s">
        <v>2</v>
      </c>
      <c r="B51" s="105" t="s">
        <v>4</v>
      </c>
      <c r="C51" s="103" t="s">
        <v>27</v>
      </c>
      <c r="D51" s="92">
        <v>69829</v>
      </c>
      <c r="E51" s="92">
        <v>0</v>
      </c>
      <c r="F51" s="99">
        <v>0</v>
      </c>
      <c r="G51" s="91">
        <f t="shared" si="4"/>
        <v>12569.22</v>
      </c>
      <c r="H51" s="91">
        <f t="shared" si="5"/>
        <v>82398.22</v>
      </c>
      <c r="I51" s="100">
        <f t="shared" si="3"/>
        <v>69829</v>
      </c>
    </row>
    <row r="52" spans="1:9" ht="13.5" thickBot="1">
      <c r="A52" s="107" t="s">
        <v>2</v>
      </c>
      <c r="B52" s="102" t="s">
        <v>13</v>
      </c>
      <c r="C52" s="103" t="s">
        <v>27</v>
      </c>
      <c r="D52" s="92">
        <v>73110</v>
      </c>
      <c r="E52" s="92">
        <v>0</v>
      </c>
      <c r="F52" s="99">
        <v>0</v>
      </c>
      <c r="G52" s="91">
        <f t="shared" si="4"/>
        <v>13159.8</v>
      </c>
      <c r="H52" s="91">
        <f t="shared" si="5"/>
        <v>86269.8</v>
      </c>
      <c r="I52" s="100">
        <f t="shared" si="3"/>
        <v>73110</v>
      </c>
    </row>
    <row r="53" spans="1:9" ht="13.5" thickBot="1">
      <c r="A53" s="58" t="s">
        <v>2</v>
      </c>
      <c r="B53" s="59" t="s">
        <v>28</v>
      </c>
      <c r="C53" s="108" t="s">
        <v>27</v>
      </c>
      <c r="D53" s="94">
        <v>74850</v>
      </c>
      <c r="E53" s="94">
        <v>0</v>
      </c>
      <c r="F53" s="99">
        <v>0</v>
      </c>
      <c r="G53" s="91">
        <f t="shared" si="4"/>
        <v>13473</v>
      </c>
      <c r="H53" s="91">
        <f t="shared" si="5"/>
        <v>88323</v>
      </c>
      <c r="I53" s="100">
        <f t="shared" si="3"/>
        <v>74850</v>
      </c>
    </row>
    <row r="54" spans="1:9" ht="15" customHeight="1" thickBot="1">
      <c r="A54" s="109"/>
      <c r="B54" s="110"/>
      <c r="C54" s="109"/>
      <c r="D54" s="111"/>
      <c r="E54" s="111"/>
      <c r="F54" s="111"/>
      <c r="G54" s="111"/>
      <c r="H54" s="111"/>
      <c r="I54" s="109"/>
    </row>
    <row r="55" spans="1:9" ht="13.5" thickBot="1">
      <c r="A55" s="251" t="s">
        <v>25</v>
      </c>
      <c r="B55" s="252"/>
      <c r="C55" s="252"/>
      <c r="D55" s="252"/>
      <c r="E55" s="252"/>
      <c r="F55" s="252"/>
      <c r="G55" s="252"/>
      <c r="H55" s="252"/>
      <c r="I55" s="253"/>
    </row>
    <row r="56" spans="1:9" ht="13.5" thickBot="1">
      <c r="A56" s="254" t="s">
        <v>14</v>
      </c>
      <c r="B56" s="255"/>
      <c r="C56" s="113" t="s">
        <v>7</v>
      </c>
      <c r="D56" s="114" t="s">
        <v>0</v>
      </c>
      <c r="E56" s="115" t="s">
        <v>15</v>
      </c>
      <c r="F56" s="116"/>
      <c r="G56" s="114" t="s">
        <v>167</v>
      </c>
      <c r="H56" s="117" t="s">
        <v>1</v>
      </c>
      <c r="I56" s="52" t="s">
        <v>69</v>
      </c>
    </row>
    <row r="57" spans="1:9" ht="13.5" thickBot="1">
      <c r="A57" s="118" t="s">
        <v>30</v>
      </c>
      <c r="B57" s="119" t="s">
        <v>80</v>
      </c>
      <c r="C57" s="98">
        <v>0.92</v>
      </c>
      <c r="D57" s="83">
        <v>75490</v>
      </c>
      <c r="E57" s="91">
        <v>1100</v>
      </c>
      <c r="F57" s="99">
        <v>0</v>
      </c>
      <c r="G57" s="91">
        <f aca="true" t="shared" si="6" ref="G57:G66">(D57-E57-F57)*18%</f>
        <v>13390.199999999999</v>
      </c>
      <c r="H57" s="91">
        <f aca="true" t="shared" si="7" ref="H57:H66">D57-E57-F57+G57</f>
        <v>87780.2</v>
      </c>
      <c r="I57" s="100">
        <f aca="true" t="shared" si="8" ref="I57:I66">H57-G57</f>
        <v>74390</v>
      </c>
    </row>
    <row r="58" spans="1:9" ht="13.5" thickBot="1">
      <c r="A58" s="120" t="s">
        <v>173</v>
      </c>
      <c r="B58" s="121" t="s">
        <v>170</v>
      </c>
      <c r="C58" s="103">
        <v>1.1</v>
      </c>
      <c r="D58" s="84">
        <v>75090</v>
      </c>
      <c r="E58" s="92">
        <v>1100</v>
      </c>
      <c r="F58" s="99">
        <v>0</v>
      </c>
      <c r="G58" s="91">
        <f t="shared" si="6"/>
        <v>13318.199999999999</v>
      </c>
      <c r="H58" s="91">
        <f t="shared" si="7"/>
        <v>87308.2</v>
      </c>
      <c r="I58" s="100">
        <f>H58-G58</f>
        <v>73990</v>
      </c>
    </row>
    <row r="59" spans="1:9" ht="13.5" thickBot="1">
      <c r="A59" s="120" t="s">
        <v>30</v>
      </c>
      <c r="B59" s="121" t="s">
        <v>120</v>
      </c>
      <c r="C59" s="103">
        <v>2</v>
      </c>
      <c r="D59" s="84">
        <v>75490</v>
      </c>
      <c r="E59" s="92">
        <v>1100</v>
      </c>
      <c r="F59" s="99">
        <v>0</v>
      </c>
      <c r="G59" s="91">
        <f t="shared" si="6"/>
        <v>13390.199999999999</v>
      </c>
      <c r="H59" s="91">
        <f t="shared" si="7"/>
        <v>87780.2</v>
      </c>
      <c r="I59" s="100">
        <f t="shared" si="8"/>
        <v>74390</v>
      </c>
    </row>
    <row r="60" spans="1:9" s="109" customFormat="1" ht="13.5" thickBot="1">
      <c r="A60" s="120" t="s">
        <v>30</v>
      </c>
      <c r="B60" s="121" t="s">
        <v>169</v>
      </c>
      <c r="C60" s="103">
        <v>3</v>
      </c>
      <c r="D60" s="84">
        <v>75390</v>
      </c>
      <c r="E60" s="92">
        <v>1100</v>
      </c>
      <c r="F60" s="99">
        <v>0</v>
      </c>
      <c r="G60" s="91">
        <f t="shared" si="6"/>
        <v>13372.199999999999</v>
      </c>
      <c r="H60" s="91">
        <f t="shared" si="7"/>
        <v>87662.2</v>
      </c>
      <c r="I60" s="100">
        <f t="shared" si="8"/>
        <v>74290</v>
      </c>
    </row>
    <row r="61" spans="1:9" ht="13.5" thickBot="1">
      <c r="A61" s="120" t="s">
        <v>74</v>
      </c>
      <c r="B61" s="121" t="s">
        <v>12</v>
      </c>
      <c r="C61" s="103">
        <v>4.2</v>
      </c>
      <c r="D61" s="84">
        <v>84266</v>
      </c>
      <c r="E61" s="92">
        <v>1100</v>
      </c>
      <c r="F61" s="99">
        <v>0</v>
      </c>
      <c r="G61" s="91">
        <f t="shared" si="6"/>
        <v>14969.88</v>
      </c>
      <c r="H61" s="91">
        <f t="shared" si="7"/>
        <v>98135.88</v>
      </c>
      <c r="I61" s="100">
        <f t="shared" si="8"/>
        <v>83166</v>
      </c>
    </row>
    <row r="62" spans="1:9" ht="13.5" thickBot="1">
      <c r="A62" s="120" t="s">
        <v>36</v>
      </c>
      <c r="B62" s="121" t="s">
        <v>35</v>
      </c>
      <c r="C62" s="103">
        <v>6.5</v>
      </c>
      <c r="D62" s="84">
        <v>84660</v>
      </c>
      <c r="E62" s="92">
        <v>1100</v>
      </c>
      <c r="F62" s="99">
        <v>0</v>
      </c>
      <c r="G62" s="91">
        <f t="shared" si="6"/>
        <v>15040.8</v>
      </c>
      <c r="H62" s="91">
        <f t="shared" si="7"/>
        <v>98600.8</v>
      </c>
      <c r="I62" s="100">
        <f t="shared" si="8"/>
        <v>83560</v>
      </c>
    </row>
    <row r="63" spans="1:9" ht="13.5" thickBot="1">
      <c r="A63" s="120" t="s">
        <v>73</v>
      </c>
      <c r="B63" s="121" t="s">
        <v>72</v>
      </c>
      <c r="C63" s="103">
        <v>50</v>
      </c>
      <c r="D63" s="84">
        <v>84530</v>
      </c>
      <c r="E63" s="92">
        <v>1100</v>
      </c>
      <c r="F63" s="99">
        <v>0</v>
      </c>
      <c r="G63" s="91">
        <f t="shared" si="6"/>
        <v>15017.4</v>
      </c>
      <c r="H63" s="91">
        <f t="shared" si="7"/>
        <v>98447.4</v>
      </c>
      <c r="I63" s="100">
        <f t="shared" si="8"/>
        <v>83430</v>
      </c>
    </row>
    <row r="64" spans="1:9" ht="13.5" thickBot="1">
      <c r="A64" s="120" t="s">
        <v>2</v>
      </c>
      <c r="B64" s="121" t="s">
        <v>29</v>
      </c>
      <c r="C64" s="103" t="s">
        <v>27</v>
      </c>
      <c r="D64" s="84">
        <v>76709</v>
      </c>
      <c r="E64" s="92">
        <v>0</v>
      </c>
      <c r="F64" s="99">
        <v>0</v>
      </c>
      <c r="G64" s="91">
        <f t="shared" si="6"/>
        <v>13807.619999999999</v>
      </c>
      <c r="H64" s="91">
        <f t="shared" si="7"/>
        <v>90516.62</v>
      </c>
      <c r="I64" s="100">
        <f t="shared" si="8"/>
        <v>76709</v>
      </c>
    </row>
    <row r="65" spans="1:9" ht="13.5" thickBot="1">
      <c r="A65" s="120" t="s">
        <v>2</v>
      </c>
      <c r="B65" s="121" t="s">
        <v>31</v>
      </c>
      <c r="C65" s="103" t="s">
        <v>27</v>
      </c>
      <c r="D65" s="84">
        <v>77103</v>
      </c>
      <c r="E65" s="92">
        <v>0</v>
      </c>
      <c r="F65" s="99">
        <v>0</v>
      </c>
      <c r="G65" s="91">
        <f t="shared" si="6"/>
        <v>13878.539999999999</v>
      </c>
      <c r="H65" s="91">
        <f t="shared" si="7"/>
        <v>90981.54</v>
      </c>
      <c r="I65" s="100">
        <f t="shared" si="8"/>
        <v>77103</v>
      </c>
    </row>
    <row r="66" spans="1:9" ht="12.75">
      <c r="A66" s="120" t="s">
        <v>2</v>
      </c>
      <c r="B66" s="121" t="s">
        <v>32</v>
      </c>
      <c r="C66" s="103" t="s">
        <v>27</v>
      </c>
      <c r="D66" s="84">
        <v>68610</v>
      </c>
      <c r="E66" s="92">
        <v>0</v>
      </c>
      <c r="F66" s="99">
        <v>0</v>
      </c>
      <c r="G66" s="91">
        <f t="shared" si="6"/>
        <v>12349.8</v>
      </c>
      <c r="H66" s="91">
        <f t="shared" si="7"/>
        <v>80959.8</v>
      </c>
      <c r="I66" s="100">
        <f t="shared" si="8"/>
        <v>68610</v>
      </c>
    </row>
    <row r="67" spans="1:9" ht="13.5" thickBot="1">
      <c r="A67" s="58"/>
      <c r="B67" s="122"/>
      <c r="C67" s="122"/>
      <c r="D67" s="122"/>
      <c r="E67" s="122"/>
      <c r="F67" s="122"/>
      <c r="G67" s="122"/>
      <c r="H67" s="122"/>
      <c r="I67" s="123"/>
    </row>
    <row r="68" spans="1:9" s="47" customFormat="1" ht="16.5">
      <c r="A68" s="25" t="s">
        <v>75</v>
      </c>
      <c r="B68" s="109"/>
      <c r="C68" s="109"/>
      <c r="D68" s="109"/>
      <c r="E68" s="109"/>
      <c r="F68" s="109"/>
      <c r="G68" s="109"/>
      <c r="H68" s="109"/>
      <c r="I68" s="109"/>
    </row>
    <row r="69" spans="1:9" ht="12.75">
      <c r="A69" s="109"/>
      <c r="B69" s="109"/>
      <c r="C69" s="109"/>
      <c r="E69" s="109"/>
      <c r="F69" s="109"/>
      <c r="G69" s="109"/>
      <c r="H69" s="109"/>
      <c r="I69" s="124"/>
    </row>
    <row r="70" spans="1:8" ht="12.75">
      <c r="A70" s="47"/>
      <c r="B70" s="42"/>
      <c r="C70" s="42"/>
      <c r="D70" s="48"/>
      <c r="E70" s="42"/>
      <c r="F70" s="42"/>
      <c r="G70" s="42"/>
      <c r="H70" s="42"/>
    </row>
    <row r="71" spans="1:8" ht="12.75">
      <c r="A71" s="60"/>
      <c r="B71" s="60"/>
      <c r="C71" s="60"/>
      <c r="D71" s="202"/>
      <c r="E71" s="60"/>
      <c r="F71" s="60"/>
      <c r="G71" s="60"/>
      <c r="H71" s="60"/>
    </row>
    <row r="72" spans="1:8" ht="12.75">
      <c r="A72" s="243"/>
      <c r="B72" s="243"/>
      <c r="C72" s="46"/>
      <c r="D72" s="86"/>
      <c r="E72" s="46"/>
      <c r="F72" s="46"/>
      <c r="G72" s="46"/>
      <c r="H72" s="46"/>
    </row>
    <row r="73" spans="1:8" ht="12.75">
      <c r="A73" s="30"/>
      <c r="B73" s="45"/>
      <c r="C73" s="24"/>
      <c r="D73" s="193"/>
      <c r="E73" s="41"/>
      <c r="F73" s="41"/>
      <c r="G73" s="61"/>
      <c r="H73" s="61"/>
    </row>
    <row r="74" spans="1:8" ht="12.75">
      <c r="A74" s="30"/>
      <c r="B74" s="45"/>
      <c r="C74" s="24"/>
      <c r="D74" s="193"/>
      <c r="E74" s="41"/>
      <c r="F74" s="41"/>
      <c r="G74" s="61"/>
      <c r="H74" s="61"/>
    </row>
    <row r="75" spans="1:8" ht="12.75">
      <c r="A75" s="60"/>
      <c r="B75" s="60"/>
      <c r="C75" s="60"/>
      <c r="D75" s="202"/>
      <c r="E75" s="60"/>
      <c r="F75" s="60"/>
      <c r="G75" s="60"/>
      <c r="H75" s="60"/>
    </row>
  </sheetData>
  <sheetProtection/>
  <mergeCells count="13">
    <mergeCell ref="A1:H1"/>
    <mergeCell ref="A3:H3"/>
    <mergeCell ref="A4:H4"/>
    <mergeCell ref="A5:H5"/>
    <mergeCell ref="A6:H6"/>
    <mergeCell ref="A8:I8"/>
    <mergeCell ref="A72:B72"/>
    <mergeCell ref="A9:I9"/>
    <mergeCell ref="A10:B10"/>
    <mergeCell ref="A34:I34"/>
    <mergeCell ref="A35:B35"/>
    <mergeCell ref="A55:I55"/>
    <mergeCell ref="A56:B56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93"/>
  <sheetViews>
    <sheetView zoomScalePageLayoutView="0" workbookViewId="0" topLeftCell="A1">
      <selection activeCell="J57" sqref="J57"/>
    </sheetView>
  </sheetViews>
  <sheetFormatPr defaultColWidth="9.140625" defaultRowHeight="12.75"/>
  <cols>
    <col min="1" max="1" width="20.140625" style="0" customWidth="1"/>
    <col min="2" max="2" width="24.8515625" style="0" bestFit="1" customWidth="1"/>
    <col min="3" max="3" width="6.28125" style="0" bestFit="1" customWidth="1"/>
    <col min="4" max="4" width="13.7109375" style="131" bestFit="1" customWidth="1"/>
    <col min="5" max="5" width="7.57421875" style="0" bestFit="1" customWidth="1"/>
    <col min="6" max="6" width="7.57421875" style="0" customWidth="1"/>
    <col min="7" max="7" width="10.140625" style="0" bestFit="1" customWidth="1"/>
    <col min="8" max="8" width="9.57421875" style="0" bestFit="1" customWidth="1"/>
    <col min="9" max="9" width="13.140625" style="0" bestFit="1" customWidth="1"/>
  </cols>
  <sheetData>
    <row r="1" ht="13.5" thickBot="1"/>
    <row r="2" spans="1:8" ht="23.25">
      <c r="A2" s="274" t="s">
        <v>87</v>
      </c>
      <c r="B2" s="274"/>
      <c r="C2" s="274"/>
      <c r="D2" s="274"/>
      <c r="E2" s="274"/>
      <c r="F2" s="274"/>
      <c r="G2" s="274"/>
      <c r="H2" s="274"/>
    </row>
    <row r="3" spans="1:8" ht="16.5">
      <c r="A3" s="275" t="s">
        <v>88</v>
      </c>
      <c r="B3" s="275"/>
      <c r="C3" s="275"/>
      <c r="D3" s="275"/>
      <c r="E3" s="275"/>
      <c r="F3" s="275"/>
      <c r="G3" s="275"/>
      <c r="H3" s="275"/>
    </row>
    <row r="4" spans="1:8" ht="15">
      <c r="A4" s="276" t="s">
        <v>83</v>
      </c>
      <c r="B4" s="276"/>
      <c r="C4" s="276"/>
      <c r="D4" s="276"/>
      <c r="E4" s="276"/>
      <c r="F4" s="276"/>
      <c r="G4" s="276"/>
      <c r="H4" s="276"/>
    </row>
    <row r="5" spans="1:8" ht="15">
      <c r="A5" s="276" t="s">
        <v>84</v>
      </c>
      <c r="B5" s="276"/>
      <c r="C5" s="276"/>
      <c r="D5" s="276"/>
      <c r="E5" s="276"/>
      <c r="F5" s="276"/>
      <c r="G5" s="276"/>
      <c r="H5" s="276"/>
    </row>
    <row r="6" spans="1:8" ht="15">
      <c r="A6" s="276" t="s">
        <v>85</v>
      </c>
      <c r="B6" s="276"/>
      <c r="C6" s="276"/>
      <c r="D6" s="276"/>
      <c r="E6" s="276"/>
      <c r="F6" s="276"/>
      <c r="G6" s="276"/>
      <c r="H6" s="276"/>
    </row>
    <row r="7" spans="1:8" ht="18">
      <c r="A7" s="277" t="s">
        <v>86</v>
      </c>
      <c r="B7" s="277"/>
      <c r="C7" s="277"/>
      <c r="D7" s="277"/>
      <c r="E7" s="277"/>
      <c r="F7" s="277"/>
      <c r="G7" s="277"/>
      <c r="H7" s="277"/>
    </row>
    <row r="8" spans="1:8" ht="18.75" thickBot="1">
      <c r="A8" s="75"/>
      <c r="B8" s="75"/>
      <c r="C8" s="75"/>
      <c r="D8" s="180"/>
      <c r="E8" s="75"/>
      <c r="F8" s="75"/>
      <c r="G8" s="75"/>
      <c r="H8" s="75"/>
    </row>
    <row r="9" spans="1:9" ht="15.75" thickBot="1">
      <c r="A9" s="264" t="s">
        <v>181</v>
      </c>
      <c r="B9" s="265"/>
      <c r="C9" s="265"/>
      <c r="D9" s="265"/>
      <c r="E9" s="265"/>
      <c r="F9" s="265"/>
      <c r="G9" s="265"/>
      <c r="H9" s="265"/>
      <c r="I9" s="266"/>
    </row>
    <row r="10" spans="1:9" ht="16.5" thickBot="1">
      <c r="A10" s="267" t="s">
        <v>26</v>
      </c>
      <c r="B10" s="268"/>
      <c r="C10" s="268"/>
      <c r="D10" s="268"/>
      <c r="E10" s="268"/>
      <c r="F10" s="268"/>
      <c r="G10" s="268"/>
      <c r="H10" s="268"/>
      <c r="I10" s="269"/>
    </row>
    <row r="11" spans="1:13" ht="13.5" thickBot="1">
      <c r="A11" s="270" t="s">
        <v>14</v>
      </c>
      <c r="B11" s="271"/>
      <c r="C11" s="71" t="s">
        <v>7</v>
      </c>
      <c r="D11" s="136" t="s">
        <v>0</v>
      </c>
      <c r="E11" s="136" t="s">
        <v>137</v>
      </c>
      <c r="F11" s="136"/>
      <c r="G11" s="135" t="s">
        <v>168</v>
      </c>
      <c r="H11" s="137" t="s">
        <v>1</v>
      </c>
      <c r="I11" s="72" t="s">
        <v>69</v>
      </c>
      <c r="J11" s="131"/>
      <c r="K11" s="131"/>
      <c r="L11" s="131"/>
      <c r="M11" s="131"/>
    </row>
    <row r="12" spans="1:13" ht="12.75">
      <c r="A12" s="76" t="s">
        <v>155</v>
      </c>
      <c r="B12" s="11" t="s">
        <v>102</v>
      </c>
      <c r="C12" s="12">
        <v>11</v>
      </c>
      <c r="D12" s="183">
        <v>94350</v>
      </c>
      <c r="E12" s="125">
        <v>1100</v>
      </c>
      <c r="F12" s="125"/>
      <c r="G12" s="183">
        <f>(D12-E12)*18%</f>
        <v>16785</v>
      </c>
      <c r="H12" s="125">
        <f>D12-E12+G12</f>
        <v>110035</v>
      </c>
      <c r="I12" s="125">
        <f>H12-G12</f>
        <v>93250</v>
      </c>
      <c r="J12" s="131"/>
      <c r="K12" s="131"/>
      <c r="L12" s="131"/>
      <c r="M12" s="131"/>
    </row>
    <row r="13" spans="1:13" ht="12.75">
      <c r="A13" s="26" t="s">
        <v>155</v>
      </c>
      <c r="B13" s="2" t="s">
        <v>138</v>
      </c>
      <c r="C13" s="9" t="s">
        <v>101</v>
      </c>
      <c r="D13" s="92">
        <v>93550</v>
      </c>
      <c r="E13" s="127">
        <v>1100</v>
      </c>
      <c r="F13" s="127"/>
      <c r="G13" s="92">
        <f aca="true" t="shared" si="0" ref="G13:G33">(D13-E13)*18%</f>
        <v>16641</v>
      </c>
      <c r="H13" s="127">
        <f aca="true" t="shared" si="1" ref="H13:H33">D13-E13+G13</f>
        <v>109091</v>
      </c>
      <c r="I13" s="125">
        <f aca="true" t="shared" si="2" ref="I13:I33">H13-G13</f>
        <v>92450</v>
      </c>
      <c r="J13" s="131"/>
      <c r="K13" s="131"/>
      <c r="L13" s="131"/>
      <c r="M13" s="131"/>
    </row>
    <row r="14" spans="1:13" ht="12.75">
      <c r="A14" s="26" t="s">
        <v>155</v>
      </c>
      <c r="B14" s="2" t="s">
        <v>20</v>
      </c>
      <c r="C14" s="9">
        <v>6</v>
      </c>
      <c r="D14" s="92">
        <v>94300</v>
      </c>
      <c r="E14" s="127">
        <v>1100</v>
      </c>
      <c r="F14" s="127"/>
      <c r="G14" s="92">
        <f t="shared" si="0"/>
        <v>16776</v>
      </c>
      <c r="H14" s="127">
        <f t="shared" si="1"/>
        <v>109976</v>
      </c>
      <c r="I14" s="125">
        <f t="shared" si="2"/>
        <v>93200</v>
      </c>
      <c r="J14" s="131"/>
      <c r="K14" s="131"/>
      <c r="L14" s="131"/>
      <c r="M14" s="131"/>
    </row>
    <row r="15" spans="1:13" ht="12.75">
      <c r="A15" s="26" t="s">
        <v>155</v>
      </c>
      <c r="B15" s="2" t="s">
        <v>21</v>
      </c>
      <c r="C15" s="9">
        <v>3</v>
      </c>
      <c r="D15" s="92">
        <v>94500</v>
      </c>
      <c r="E15" s="127">
        <v>1100</v>
      </c>
      <c r="F15" s="127"/>
      <c r="G15" s="92">
        <f t="shared" si="0"/>
        <v>16812</v>
      </c>
      <c r="H15" s="127">
        <f t="shared" si="1"/>
        <v>110212</v>
      </c>
      <c r="I15" s="125">
        <f t="shared" si="2"/>
        <v>93400</v>
      </c>
      <c r="J15" s="131"/>
      <c r="K15" s="131"/>
      <c r="L15" s="131"/>
      <c r="M15" s="131"/>
    </row>
    <row r="16" spans="1:13" ht="12.75">
      <c r="A16" s="26" t="s">
        <v>155</v>
      </c>
      <c r="B16" s="2" t="s">
        <v>164</v>
      </c>
      <c r="C16" s="9">
        <v>3.4</v>
      </c>
      <c r="D16" s="92">
        <v>97050</v>
      </c>
      <c r="E16" s="127">
        <v>1100</v>
      </c>
      <c r="F16" s="127"/>
      <c r="G16" s="92">
        <f t="shared" si="0"/>
        <v>17271</v>
      </c>
      <c r="H16" s="127">
        <f>D16-E16+G16</f>
        <v>113221</v>
      </c>
      <c r="I16" s="125">
        <f t="shared" si="2"/>
        <v>95950</v>
      </c>
      <c r="J16" s="131"/>
      <c r="K16" s="131"/>
      <c r="L16" s="131"/>
      <c r="M16" s="131"/>
    </row>
    <row r="17" spans="1:13" ht="12.75">
      <c r="A17" s="26" t="s">
        <v>6</v>
      </c>
      <c r="B17" s="2" t="s">
        <v>17</v>
      </c>
      <c r="C17" s="9">
        <v>3</v>
      </c>
      <c r="D17" s="92">
        <v>95200</v>
      </c>
      <c r="E17" s="127">
        <v>1100</v>
      </c>
      <c r="F17" s="127"/>
      <c r="G17" s="92">
        <f t="shared" si="0"/>
        <v>16938</v>
      </c>
      <c r="H17" s="127">
        <f t="shared" si="1"/>
        <v>111038</v>
      </c>
      <c r="I17" s="125">
        <f t="shared" si="2"/>
        <v>94100</v>
      </c>
      <c r="J17" s="131"/>
      <c r="K17" s="131"/>
      <c r="L17" s="131"/>
      <c r="M17" s="131"/>
    </row>
    <row r="18" spans="1:13" ht="12.75">
      <c r="A18" s="26" t="s">
        <v>18</v>
      </c>
      <c r="B18" s="2" t="s">
        <v>19</v>
      </c>
      <c r="C18" s="9">
        <v>11</v>
      </c>
      <c r="D18" s="92">
        <v>95900</v>
      </c>
      <c r="E18" s="127">
        <v>1100</v>
      </c>
      <c r="F18" s="127"/>
      <c r="G18" s="92">
        <f t="shared" si="0"/>
        <v>17064</v>
      </c>
      <c r="H18" s="127">
        <f t="shared" si="1"/>
        <v>111864</v>
      </c>
      <c r="I18" s="125">
        <f t="shared" si="2"/>
        <v>94800</v>
      </c>
      <c r="J18" s="131"/>
      <c r="K18" s="131"/>
      <c r="L18" s="131"/>
      <c r="M18" s="131"/>
    </row>
    <row r="19" spans="1:13" ht="12.75">
      <c r="A19" s="26" t="s">
        <v>156</v>
      </c>
      <c r="B19" s="2" t="s">
        <v>79</v>
      </c>
      <c r="C19" s="9">
        <v>12</v>
      </c>
      <c r="D19" s="92">
        <v>101760</v>
      </c>
      <c r="E19" s="127">
        <v>1100</v>
      </c>
      <c r="F19" s="127"/>
      <c r="G19" s="92">
        <f t="shared" si="0"/>
        <v>18118.8</v>
      </c>
      <c r="H19" s="127">
        <f t="shared" si="1"/>
        <v>118778.8</v>
      </c>
      <c r="I19" s="125">
        <f t="shared" si="2"/>
        <v>100660</v>
      </c>
      <c r="J19" s="131"/>
      <c r="K19" s="131"/>
      <c r="L19" s="131"/>
      <c r="M19" s="131"/>
    </row>
    <row r="20" spans="1:13" s="90" customFormat="1" ht="12.75">
      <c r="A20" s="87" t="s">
        <v>156</v>
      </c>
      <c r="B20" s="88" t="s">
        <v>96</v>
      </c>
      <c r="C20" s="89"/>
      <c r="D20" s="220">
        <v>100960</v>
      </c>
      <c r="E20" s="220">
        <v>1100</v>
      </c>
      <c r="F20" s="220"/>
      <c r="G20" s="220">
        <f t="shared" si="0"/>
        <v>17974.8</v>
      </c>
      <c r="H20" s="220">
        <f t="shared" si="1"/>
        <v>117834.8</v>
      </c>
      <c r="I20" s="221">
        <f t="shared" si="2"/>
        <v>99860</v>
      </c>
      <c r="J20" s="222"/>
      <c r="K20" s="222"/>
      <c r="L20" s="222"/>
      <c r="M20" s="222"/>
    </row>
    <row r="21" spans="1:13" ht="12.75">
      <c r="A21" s="26" t="s">
        <v>104</v>
      </c>
      <c r="B21" s="2" t="s">
        <v>105</v>
      </c>
      <c r="C21" s="9">
        <v>12</v>
      </c>
      <c r="D21" s="92">
        <v>96780</v>
      </c>
      <c r="E21" s="127">
        <v>1100</v>
      </c>
      <c r="F21" s="127"/>
      <c r="G21" s="92">
        <f t="shared" si="0"/>
        <v>17222.399999999998</v>
      </c>
      <c r="H21" s="127">
        <f t="shared" si="1"/>
        <v>112902.4</v>
      </c>
      <c r="I21" s="125">
        <f t="shared" si="2"/>
        <v>95680</v>
      </c>
      <c r="J21" s="131"/>
      <c r="K21" s="131"/>
      <c r="L21" s="131"/>
      <c r="M21" s="131"/>
    </row>
    <row r="22" spans="1:13" ht="12.75">
      <c r="A22" s="26" t="s">
        <v>104</v>
      </c>
      <c r="B22" s="2" t="s">
        <v>139</v>
      </c>
      <c r="C22" s="9">
        <v>10</v>
      </c>
      <c r="D22" s="92">
        <v>98480</v>
      </c>
      <c r="E22" s="127">
        <v>1100</v>
      </c>
      <c r="F22" s="127"/>
      <c r="G22" s="92">
        <f t="shared" si="0"/>
        <v>17528.399999999998</v>
      </c>
      <c r="H22" s="127">
        <f t="shared" si="1"/>
        <v>114908.4</v>
      </c>
      <c r="I22" s="125">
        <f t="shared" si="2"/>
        <v>97380</v>
      </c>
      <c r="J22" s="131"/>
      <c r="K22" s="131"/>
      <c r="L22" s="131"/>
      <c r="M22" s="131"/>
    </row>
    <row r="23" spans="1:13" ht="12.75">
      <c r="A23" s="26" t="s">
        <v>95</v>
      </c>
      <c r="B23" s="2" t="s">
        <v>94</v>
      </c>
      <c r="C23" s="9">
        <v>1.9</v>
      </c>
      <c r="D23" s="92">
        <v>102580</v>
      </c>
      <c r="E23" s="127">
        <v>1100</v>
      </c>
      <c r="F23" s="127"/>
      <c r="G23" s="92">
        <f t="shared" si="0"/>
        <v>18266.399999999998</v>
      </c>
      <c r="H23" s="127">
        <f t="shared" si="1"/>
        <v>119746.4</v>
      </c>
      <c r="I23" s="125">
        <f t="shared" si="2"/>
        <v>101480</v>
      </c>
      <c r="J23" s="131"/>
      <c r="K23" s="131"/>
      <c r="L23" s="131"/>
      <c r="M23" s="131"/>
    </row>
    <row r="24" spans="1:13" ht="12.75">
      <c r="A24" s="26" t="s">
        <v>104</v>
      </c>
      <c r="B24" s="2" t="s">
        <v>81</v>
      </c>
      <c r="C24" s="9">
        <v>3</v>
      </c>
      <c r="D24" s="92">
        <v>96780</v>
      </c>
      <c r="E24" s="127">
        <v>1100</v>
      </c>
      <c r="F24" s="127"/>
      <c r="G24" s="92">
        <f t="shared" si="0"/>
        <v>17222.399999999998</v>
      </c>
      <c r="H24" s="127">
        <f t="shared" si="1"/>
        <v>112902.4</v>
      </c>
      <c r="I24" s="125">
        <f t="shared" si="2"/>
        <v>95680</v>
      </c>
      <c r="J24" s="131"/>
      <c r="K24" s="131"/>
      <c r="L24" s="131"/>
      <c r="M24" s="131"/>
    </row>
    <row r="25" spans="1:13" ht="12.75">
      <c r="A25" s="26" t="s">
        <v>104</v>
      </c>
      <c r="B25" s="2" t="s">
        <v>90</v>
      </c>
      <c r="C25" s="9">
        <v>8</v>
      </c>
      <c r="D25" s="92">
        <v>100080</v>
      </c>
      <c r="E25" s="127">
        <v>1100</v>
      </c>
      <c r="F25" s="127"/>
      <c r="G25" s="92">
        <f t="shared" si="0"/>
        <v>17816.399999999998</v>
      </c>
      <c r="H25" s="127">
        <f t="shared" si="1"/>
        <v>116796.4</v>
      </c>
      <c r="I25" s="125">
        <f t="shared" si="2"/>
        <v>98980</v>
      </c>
      <c r="J25" s="131"/>
      <c r="K25" s="131"/>
      <c r="L25" s="131"/>
      <c r="M25" s="131"/>
    </row>
    <row r="26" spans="1:13" s="90" customFormat="1" ht="12.75">
      <c r="A26" s="87" t="s">
        <v>104</v>
      </c>
      <c r="B26" s="88" t="s">
        <v>103</v>
      </c>
      <c r="C26" s="89"/>
      <c r="D26" s="220">
        <v>99280</v>
      </c>
      <c r="E26" s="220">
        <v>1100</v>
      </c>
      <c r="F26" s="220"/>
      <c r="G26" s="220">
        <f t="shared" si="0"/>
        <v>17672.399999999998</v>
      </c>
      <c r="H26" s="220">
        <f t="shared" si="1"/>
        <v>115852.4</v>
      </c>
      <c r="I26" s="221">
        <f t="shared" si="2"/>
        <v>98180</v>
      </c>
      <c r="J26" s="222"/>
      <c r="K26" s="222"/>
      <c r="L26" s="222"/>
      <c r="M26" s="222"/>
    </row>
    <row r="27" spans="1:13" ht="12.75">
      <c r="A27" s="26" t="s">
        <v>160</v>
      </c>
      <c r="B27" s="2" t="s">
        <v>161</v>
      </c>
      <c r="C27" s="9">
        <v>40</v>
      </c>
      <c r="D27" s="92">
        <v>98250</v>
      </c>
      <c r="E27" s="127">
        <v>1100</v>
      </c>
      <c r="F27" s="127"/>
      <c r="G27" s="92">
        <f t="shared" si="0"/>
        <v>17487</v>
      </c>
      <c r="H27" s="127">
        <f t="shared" si="1"/>
        <v>114637</v>
      </c>
      <c r="I27" s="125">
        <f t="shared" si="2"/>
        <v>97150</v>
      </c>
      <c r="J27" s="131"/>
      <c r="K27" s="131"/>
      <c r="L27" s="131"/>
      <c r="M27" s="131"/>
    </row>
    <row r="28" spans="1:13" ht="12.75">
      <c r="A28" s="26" t="s">
        <v>160</v>
      </c>
      <c r="B28" s="2" t="s">
        <v>159</v>
      </c>
      <c r="C28" s="9">
        <v>8</v>
      </c>
      <c r="D28" s="92">
        <v>96780</v>
      </c>
      <c r="E28" s="127">
        <v>1100</v>
      </c>
      <c r="F28" s="127"/>
      <c r="G28" s="92">
        <f t="shared" si="0"/>
        <v>17222.399999999998</v>
      </c>
      <c r="H28" s="127">
        <f t="shared" si="1"/>
        <v>112902.4</v>
      </c>
      <c r="I28" s="125">
        <f t="shared" si="2"/>
        <v>95680</v>
      </c>
      <c r="J28" s="131"/>
      <c r="K28" s="131"/>
      <c r="L28" s="131"/>
      <c r="M28" s="131"/>
    </row>
    <row r="29" spans="1:13" ht="12.75">
      <c r="A29" s="26" t="s">
        <v>160</v>
      </c>
      <c r="B29" s="2" t="s">
        <v>162</v>
      </c>
      <c r="C29" s="9">
        <v>65</v>
      </c>
      <c r="D29" s="92">
        <v>98230</v>
      </c>
      <c r="E29" s="127">
        <v>1100</v>
      </c>
      <c r="F29" s="127"/>
      <c r="G29" s="92">
        <f t="shared" si="0"/>
        <v>17483.399999999998</v>
      </c>
      <c r="H29" s="127">
        <f t="shared" si="1"/>
        <v>114613.4</v>
      </c>
      <c r="I29" s="125">
        <f t="shared" si="2"/>
        <v>97130</v>
      </c>
      <c r="J29" s="131"/>
      <c r="K29" s="131"/>
      <c r="L29" s="131"/>
      <c r="M29" s="131"/>
    </row>
    <row r="30" spans="1:13" ht="12.75">
      <c r="A30" s="26" t="s">
        <v>160</v>
      </c>
      <c r="B30" s="2" t="s">
        <v>163</v>
      </c>
      <c r="C30" s="9">
        <v>55</v>
      </c>
      <c r="D30" s="92">
        <v>98280</v>
      </c>
      <c r="E30" s="127">
        <v>1100</v>
      </c>
      <c r="F30" s="127"/>
      <c r="G30" s="92">
        <f t="shared" si="0"/>
        <v>17492.399999999998</v>
      </c>
      <c r="H30" s="127">
        <f t="shared" si="1"/>
        <v>114672.4</v>
      </c>
      <c r="I30" s="125">
        <f t="shared" si="2"/>
        <v>97180</v>
      </c>
      <c r="J30" s="131"/>
      <c r="K30" s="131"/>
      <c r="L30" s="131"/>
      <c r="M30" s="131"/>
    </row>
    <row r="31" spans="1:13" ht="12.75">
      <c r="A31" s="26" t="s">
        <v>166</v>
      </c>
      <c r="B31" s="2" t="s">
        <v>165</v>
      </c>
      <c r="C31" s="9">
        <v>3</v>
      </c>
      <c r="D31" s="92">
        <v>97850</v>
      </c>
      <c r="E31" s="127">
        <v>1100</v>
      </c>
      <c r="F31" s="127"/>
      <c r="G31" s="92">
        <f t="shared" si="0"/>
        <v>17415</v>
      </c>
      <c r="H31" s="127">
        <f t="shared" si="1"/>
        <v>114165</v>
      </c>
      <c r="I31" s="125">
        <f t="shared" si="2"/>
        <v>96750</v>
      </c>
      <c r="J31" s="131"/>
      <c r="K31" s="131"/>
      <c r="L31" s="131"/>
      <c r="M31" s="131"/>
    </row>
    <row r="32" spans="1:13" ht="12.75">
      <c r="A32" s="26"/>
      <c r="B32" s="2" t="s">
        <v>171</v>
      </c>
      <c r="C32" s="9"/>
      <c r="D32" s="92">
        <v>98500</v>
      </c>
      <c r="E32" s="127">
        <v>1100</v>
      </c>
      <c r="F32" s="127"/>
      <c r="G32" s="92">
        <f>(D32-E32)*18%</f>
        <v>17532</v>
      </c>
      <c r="H32" s="127">
        <f t="shared" si="1"/>
        <v>114932</v>
      </c>
      <c r="I32" s="125">
        <f>H32-G32</f>
        <v>97400</v>
      </c>
      <c r="J32" s="131"/>
      <c r="K32" s="131"/>
      <c r="L32" s="131"/>
      <c r="M32" s="131"/>
    </row>
    <row r="33" spans="1:13" ht="12.75">
      <c r="A33" s="33" t="s">
        <v>97</v>
      </c>
      <c r="B33" s="2" t="s">
        <v>140</v>
      </c>
      <c r="C33" s="9" t="s">
        <v>100</v>
      </c>
      <c r="D33" s="92">
        <v>98500</v>
      </c>
      <c r="E33" s="127">
        <v>1100</v>
      </c>
      <c r="F33" s="127"/>
      <c r="G33" s="92">
        <f t="shared" si="0"/>
        <v>17532</v>
      </c>
      <c r="H33" s="127">
        <f t="shared" si="1"/>
        <v>114932</v>
      </c>
      <c r="I33" s="125">
        <f t="shared" si="2"/>
        <v>97400</v>
      </c>
      <c r="J33" s="131"/>
      <c r="K33" s="131"/>
      <c r="L33" s="131"/>
      <c r="M33" s="131"/>
    </row>
    <row r="34" spans="1:9" ht="12.75">
      <c r="A34" s="26"/>
      <c r="B34" s="2"/>
      <c r="C34" s="9"/>
      <c r="D34" s="92"/>
      <c r="E34" s="3"/>
      <c r="F34" s="3"/>
      <c r="G34" s="37"/>
      <c r="H34" s="3"/>
      <c r="I34" s="27"/>
    </row>
    <row r="35" spans="1:9" ht="12.75">
      <c r="A35" s="26"/>
      <c r="B35" s="2"/>
      <c r="C35" s="9"/>
      <c r="D35" s="92"/>
      <c r="E35" s="3"/>
      <c r="F35" s="3"/>
      <c r="G35" s="37"/>
      <c r="H35" s="3"/>
      <c r="I35" s="27"/>
    </row>
    <row r="36" spans="2:8" ht="13.5" thickBot="1">
      <c r="B36" s="1"/>
      <c r="D36" s="133"/>
      <c r="E36" s="4"/>
      <c r="F36" s="4"/>
      <c r="G36" s="4"/>
      <c r="H36" s="4"/>
    </row>
    <row r="37" spans="1:9" ht="16.5" thickBot="1">
      <c r="A37" s="267" t="s">
        <v>22</v>
      </c>
      <c r="B37" s="268"/>
      <c r="C37" s="268"/>
      <c r="D37" s="268"/>
      <c r="E37" s="268"/>
      <c r="F37" s="268"/>
      <c r="G37" s="268"/>
      <c r="H37" s="268"/>
      <c r="I37" s="269"/>
    </row>
    <row r="38" spans="1:9" ht="13.5" thickBot="1">
      <c r="A38" s="272" t="s">
        <v>14</v>
      </c>
      <c r="B38" s="273"/>
      <c r="C38" s="51" t="s">
        <v>7</v>
      </c>
      <c r="D38" s="114" t="s">
        <v>0</v>
      </c>
      <c r="E38" s="49" t="s">
        <v>137</v>
      </c>
      <c r="F38" s="49"/>
      <c r="G38" s="13" t="s">
        <v>168</v>
      </c>
      <c r="H38" s="50" t="s">
        <v>1</v>
      </c>
      <c r="I38" s="52" t="s">
        <v>69</v>
      </c>
    </row>
    <row r="39" spans="1:9" ht="13.5" thickBot="1">
      <c r="A39" s="96" t="s">
        <v>6</v>
      </c>
      <c r="B39" s="97" t="s">
        <v>23</v>
      </c>
      <c r="C39" s="98">
        <v>0.9</v>
      </c>
      <c r="D39" s="91">
        <v>81535</v>
      </c>
      <c r="E39" s="99">
        <v>1100</v>
      </c>
      <c r="F39" s="99">
        <v>0</v>
      </c>
      <c r="G39" s="91">
        <f>(D39-E39-F39)*18%</f>
        <v>14478.3</v>
      </c>
      <c r="H39" s="99">
        <f>D39-E39-F39+G39</f>
        <v>94913.3</v>
      </c>
      <c r="I39" s="125">
        <f aca="true" t="shared" si="3" ref="I39:I56">H39-G39</f>
        <v>80435</v>
      </c>
    </row>
    <row r="40" spans="1:9" s="131" customFormat="1" ht="13.5" thickBot="1">
      <c r="A40" s="126" t="s">
        <v>107</v>
      </c>
      <c r="B40" s="102" t="s">
        <v>106</v>
      </c>
      <c r="C40" s="103">
        <v>1.2</v>
      </c>
      <c r="D40" s="92">
        <v>80003</v>
      </c>
      <c r="E40" s="127">
        <v>1100</v>
      </c>
      <c r="F40" s="99">
        <v>0</v>
      </c>
      <c r="G40" s="91">
        <f aca="true" t="shared" si="4" ref="G40:G56">(D40-E40-F40)*18%</f>
        <v>14202.539999999999</v>
      </c>
      <c r="H40" s="99">
        <f aca="true" t="shared" si="5" ref="H40:H56">D40-E40-F40+G40</f>
        <v>93105.54</v>
      </c>
      <c r="I40" s="125">
        <f t="shared" si="3"/>
        <v>78903</v>
      </c>
    </row>
    <row r="41" spans="1:9" s="131" customFormat="1" ht="13.5" thickBot="1">
      <c r="A41" s="126" t="s">
        <v>5</v>
      </c>
      <c r="B41" s="102" t="s">
        <v>172</v>
      </c>
      <c r="C41" s="103">
        <v>2.7</v>
      </c>
      <c r="D41" s="92">
        <v>77925</v>
      </c>
      <c r="E41" s="127">
        <v>1100</v>
      </c>
      <c r="F41" s="99">
        <v>0</v>
      </c>
      <c r="G41" s="91">
        <f>(D41-E41-F41)*18%</f>
        <v>13828.5</v>
      </c>
      <c r="H41" s="99">
        <f>D41-E41-F41+G41</f>
        <v>90653.5</v>
      </c>
      <c r="I41" s="125">
        <f>H41-G41</f>
        <v>76825</v>
      </c>
    </row>
    <row r="42" spans="1:9" s="131" customFormat="1" ht="13.5" thickBot="1">
      <c r="A42" s="126" t="s">
        <v>5</v>
      </c>
      <c r="B42" s="128" t="s">
        <v>11</v>
      </c>
      <c r="C42" s="103">
        <v>8</v>
      </c>
      <c r="D42" s="92">
        <v>77925</v>
      </c>
      <c r="E42" s="127">
        <v>1100</v>
      </c>
      <c r="F42" s="99">
        <v>0</v>
      </c>
      <c r="G42" s="91">
        <f t="shared" si="4"/>
        <v>13828.5</v>
      </c>
      <c r="H42" s="99">
        <f t="shared" si="5"/>
        <v>90653.5</v>
      </c>
      <c r="I42" s="125">
        <f t="shared" si="3"/>
        <v>76825</v>
      </c>
    </row>
    <row r="43" spans="1:9" s="131" customFormat="1" ht="13.5" thickBot="1">
      <c r="A43" s="129" t="s">
        <v>5</v>
      </c>
      <c r="B43" s="128" t="s">
        <v>108</v>
      </c>
      <c r="C43" s="103">
        <v>8</v>
      </c>
      <c r="D43" s="92">
        <v>79245</v>
      </c>
      <c r="E43" s="127">
        <v>1100</v>
      </c>
      <c r="F43" s="99">
        <v>0</v>
      </c>
      <c r="G43" s="91">
        <f t="shared" si="4"/>
        <v>14066.1</v>
      </c>
      <c r="H43" s="99">
        <f t="shared" si="5"/>
        <v>92211.1</v>
      </c>
      <c r="I43" s="125">
        <f t="shared" si="3"/>
        <v>78145</v>
      </c>
    </row>
    <row r="44" spans="1:9" s="131" customFormat="1" ht="13.5" thickBot="1">
      <c r="A44" s="129" t="s">
        <v>24</v>
      </c>
      <c r="B44" s="128" t="s">
        <v>89</v>
      </c>
      <c r="C44" s="103">
        <v>18</v>
      </c>
      <c r="D44" s="92">
        <v>79143</v>
      </c>
      <c r="E44" s="127">
        <v>1100</v>
      </c>
      <c r="F44" s="99">
        <v>0</v>
      </c>
      <c r="G44" s="91">
        <f t="shared" si="4"/>
        <v>14047.74</v>
      </c>
      <c r="H44" s="99">
        <f t="shared" si="5"/>
        <v>92090.74</v>
      </c>
      <c r="I44" s="125">
        <f t="shared" si="3"/>
        <v>78043</v>
      </c>
    </row>
    <row r="45" spans="1:9" s="131" customFormat="1" ht="13.5" thickBot="1">
      <c r="A45" s="129" t="s">
        <v>9</v>
      </c>
      <c r="B45" s="128" t="s">
        <v>8</v>
      </c>
      <c r="C45" s="103">
        <v>1.2</v>
      </c>
      <c r="D45" s="92">
        <v>77575</v>
      </c>
      <c r="E45" s="127">
        <v>1100</v>
      </c>
      <c r="F45" s="99">
        <v>0</v>
      </c>
      <c r="G45" s="91">
        <f t="shared" si="4"/>
        <v>13765.5</v>
      </c>
      <c r="H45" s="99">
        <f t="shared" si="5"/>
        <v>90240.5</v>
      </c>
      <c r="I45" s="125">
        <f t="shared" si="3"/>
        <v>76475</v>
      </c>
    </row>
    <row r="46" spans="1:9" s="131" customFormat="1" ht="13.5" thickBot="1">
      <c r="A46" s="129" t="s">
        <v>71</v>
      </c>
      <c r="B46" s="128" t="s">
        <v>70</v>
      </c>
      <c r="C46" s="103">
        <v>0.35</v>
      </c>
      <c r="D46" s="92">
        <v>79977</v>
      </c>
      <c r="E46" s="127">
        <v>1100</v>
      </c>
      <c r="F46" s="99">
        <v>0</v>
      </c>
      <c r="G46" s="91">
        <f t="shared" si="4"/>
        <v>14197.859999999999</v>
      </c>
      <c r="H46" s="99">
        <f t="shared" si="5"/>
        <v>93074.86</v>
      </c>
      <c r="I46" s="125">
        <f t="shared" si="3"/>
        <v>78877</v>
      </c>
    </row>
    <row r="47" spans="1:9" s="131" customFormat="1" ht="13.5" thickBot="1">
      <c r="A47" s="129" t="s">
        <v>10</v>
      </c>
      <c r="B47" s="128" t="s">
        <v>114</v>
      </c>
      <c r="C47" s="103">
        <v>0.28</v>
      </c>
      <c r="D47" s="92">
        <v>79682</v>
      </c>
      <c r="E47" s="127">
        <v>1100</v>
      </c>
      <c r="F47" s="99">
        <v>0</v>
      </c>
      <c r="G47" s="91">
        <f t="shared" si="4"/>
        <v>14144.76</v>
      </c>
      <c r="H47" s="99">
        <f t="shared" si="5"/>
        <v>92726.76</v>
      </c>
      <c r="I47" s="125">
        <f t="shared" si="3"/>
        <v>78582</v>
      </c>
    </row>
    <row r="48" spans="1:9" s="131" customFormat="1" ht="13.5" thickBot="1">
      <c r="A48" s="129" t="s">
        <v>10</v>
      </c>
      <c r="B48" s="128" t="s">
        <v>112</v>
      </c>
      <c r="C48" s="103">
        <v>0.22</v>
      </c>
      <c r="D48" s="92">
        <v>79682</v>
      </c>
      <c r="E48" s="127">
        <v>1100</v>
      </c>
      <c r="F48" s="99">
        <v>0</v>
      </c>
      <c r="G48" s="91">
        <f t="shared" si="4"/>
        <v>14144.76</v>
      </c>
      <c r="H48" s="99">
        <f t="shared" si="5"/>
        <v>92726.76</v>
      </c>
      <c r="I48" s="125">
        <f t="shared" si="3"/>
        <v>78582</v>
      </c>
    </row>
    <row r="49" spans="1:9" s="131" customFormat="1" ht="13.5" thickBot="1">
      <c r="A49" s="129" t="s">
        <v>33</v>
      </c>
      <c r="B49" s="128" t="s">
        <v>34</v>
      </c>
      <c r="C49" s="103">
        <v>0.43</v>
      </c>
      <c r="D49" s="92">
        <v>84442</v>
      </c>
      <c r="E49" s="127">
        <v>1100</v>
      </c>
      <c r="F49" s="99">
        <v>0</v>
      </c>
      <c r="G49" s="91">
        <f t="shared" si="4"/>
        <v>15001.56</v>
      </c>
      <c r="H49" s="99">
        <f t="shared" si="5"/>
        <v>98343.56</v>
      </c>
      <c r="I49" s="125">
        <f t="shared" si="3"/>
        <v>83342</v>
      </c>
    </row>
    <row r="50" spans="1:9" s="131" customFormat="1" ht="13.5" thickBot="1">
      <c r="A50" s="129" t="s">
        <v>33</v>
      </c>
      <c r="B50" s="128" t="s">
        <v>93</v>
      </c>
      <c r="C50" s="103">
        <v>0.22</v>
      </c>
      <c r="D50" s="92">
        <v>85742</v>
      </c>
      <c r="E50" s="127">
        <v>1100</v>
      </c>
      <c r="F50" s="99">
        <v>0</v>
      </c>
      <c r="G50" s="91">
        <f t="shared" si="4"/>
        <v>15235.56</v>
      </c>
      <c r="H50" s="99">
        <f t="shared" si="5"/>
        <v>99877.56</v>
      </c>
      <c r="I50" s="125">
        <f t="shared" si="3"/>
        <v>84642</v>
      </c>
    </row>
    <row r="51" spans="1:9" s="131" customFormat="1" ht="13.5" thickBot="1">
      <c r="A51" s="107" t="s">
        <v>33</v>
      </c>
      <c r="B51" s="102" t="s">
        <v>91</v>
      </c>
      <c r="C51" s="103"/>
      <c r="D51" s="92">
        <v>80062</v>
      </c>
      <c r="E51" s="127">
        <v>1100</v>
      </c>
      <c r="F51" s="99">
        <v>0</v>
      </c>
      <c r="G51" s="91">
        <f t="shared" si="4"/>
        <v>14213.16</v>
      </c>
      <c r="H51" s="99">
        <f t="shared" si="5"/>
        <v>93175.16</v>
      </c>
      <c r="I51" s="125">
        <f t="shared" si="3"/>
        <v>78962</v>
      </c>
    </row>
    <row r="52" spans="1:9" s="131" customFormat="1" ht="13.5" thickBot="1">
      <c r="A52" s="107" t="s">
        <v>33</v>
      </c>
      <c r="B52" s="102" t="s">
        <v>111</v>
      </c>
      <c r="C52" s="103"/>
      <c r="D52" s="92">
        <v>83432</v>
      </c>
      <c r="E52" s="127">
        <v>1100</v>
      </c>
      <c r="F52" s="99">
        <v>0</v>
      </c>
      <c r="G52" s="91">
        <f t="shared" si="4"/>
        <v>14819.76</v>
      </c>
      <c r="H52" s="99">
        <f t="shared" si="5"/>
        <v>97151.76</v>
      </c>
      <c r="I52" s="125">
        <f t="shared" si="3"/>
        <v>82332</v>
      </c>
    </row>
    <row r="53" spans="1:9" s="131" customFormat="1" ht="13.5" thickBot="1">
      <c r="A53" s="129" t="s">
        <v>2</v>
      </c>
      <c r="B53" s="128" t="s">
        <v>3</v>
      </c>
      <c r="C53" s="103" t="s">
        <v>27</v>
      </c>
      <c r="D53" s="92">
        <v>73978</v>
      </c>
      <c r="E53" s="127">
        <v>0</v>
      </c>
      <c r="F53" s="99">
        <v>0</v>
      </c>
      <c r="G53" s="91">
        <f t="shared" si="4"/>
        <v>13316.039999999999</v>
      </c>
      <c r="H53" s="99">
        <f t="shared" si="5"/>
        <v>87294.04</v>
      </c>
      <c r="I53" s="125">
        <f t="shared" si="3"/>
        <v>73978</v>
      </c>
    </row>
    <row r="54" spans="1:9" s="131" customFormat="1" ht="13.5" thickBot="1">
      <c r="A54" s="129" t="s">
        <v>2</v>
      </c>
      <c r="B54" s="128" t="s">
        <v>4</v>
      </c>
      <c r="C54" s="103" t="s">
        <v>27</v>
      </c>
      <c r="D54" s="92">
        <v>69886</v>
      </c>
      <c r="E54" s="127">
        <v>0</v>
      </c>
      <c r="F54" s="99">
        <v>0</v>
      </c>
      <c r="G54" s="91">
        <f t="shared" si="4"/>
        <v>12579.48</v>
      </c>
      <c r="H54" s="99">
        <f t="shared" si="5"/>
        <v>82465.48</v>
      </c>
      <c r="I54" s="125">
        <f t="shared" si="3"/>
        <v>69886</v>
      </c>
    </row>
    <row r="55" spans="1:9" s="131" customFormat="1" ht="13.5" thickBot="1">
      <c r="A55" s="107" t="s">
        <v>2</v>
      </c>
      <c r="B55" s="102" t="s">
        <v>13</v>
      </c>
      <c r="C55" s="103" t="s">
        <v>27</v>
      </c>
      <c r="D55" s="92">
        <v>73115</v>
      </c>
      <c r="E55" s="127">
        <v>0</v>
      </c>
      <c r="F55" s="99">
        <v>0</v>
      </c>
      <c r="G55" s="91">
        <f t="shared" si="4"/>
        <v>13160.699999999999</v>
      </c>
      <c r="H55" s="99">
        <f t="shared" si="5"/>
        <v>86275.7</v>
      </c>
      <c r="I55" s="125">
        <f t="shared" si="3"/>
        <v>73115</v>
      </c>
    </row>
    <row r="56" spans="1:9" s="131" customFormat="1" ht="13.5" thickBot="1">
      <c r="A56" s="18" t="s">
        <v>2</v>
      </c>
      <c r="B56" s="19" t="s">
        <v>28</v>
      </c>
      <c r="C56" s="108" t="s">
        <v>27</v>
      </c>
      <c r="D56" s="94">
        <v>74552</v>
      </c>
      <c r="E56" s="130">
        <v>0</v>
      </c>
      <c r="F56" s="99">
        <v>0</v>
      </c>
      <c r="G56" s="91">
        <f t="shared" si="4"/>
        <v>13419.359999999999</v>
      </c>
      <c r="H56" s="99">
        <f t="shared" si="5"/>
        <v>87971.36</v>
      </c>
      <c r="I56" s="125">
        <f t="shared" si="3"/>
        <v>74552</v>
      </c>
    </row>
    <row r="57" spans="2:8" s="131" customFormat="1" ht="13.5" thickBot="1">
      <c r="B57" s="132"/>
      <c r="D57" s="133"/>
      <c r="E57" s="133"/>
      <c r="F57" s="133"/>
      <c r="G57" s="133"/>
      <c r="H57" s="133"/>
    </row>
    <row r="58" spans="1:9" s="131" customFormat="1" ht="16.5" thickBot="1">
      <c r="A58" s="230" t="s">
        <v>25</v>
      </c>
      <c r="B58" s="231"/>
      <c r="C58" s="231"/>
      <c r="D58" s="231"/>
      <c r="E58" s="231"/>
      <c r="F58" s="231"/>
      <c r="G58" s="231"/>
      <c r="H58" s="231"/>
      <c r="I58" s="232"/>
    </row>
    <row r="59" spans="1:9" s="131" customFormat="1" ht="13.5" thickBot="1">
      <c r="A59" s="260" t="s">
        <v>14</v>
      </c>
      <c r="B59" s="261"/>
      <c r="C59" s="135" t="s">
        <v>7</v>
      </c>
      <c r="D59" s="136" t="s">
        <v>0</v>
      </c>
      <c r="E59" s="136" t="s">
        <v>137</v>
      </c>
      <c r="F59" s="136"/>
      <c r="G59" s="135" t="s">
        <v>168</v>
      </c>
      <c r="H59" s="137" t="s">
        <v>1</v>
      </c>
      <c r="I59" s="72" t="s">
        <v>69</v>
      </c>
    </row>
    <row r="60" spans="1:9" s="131" customFormat="1" ht="13.5" thickBot="1">
      <c r="A60" s="138" t="s">
        <v>30</v>
      </c>
      <c r="B60" s="138" t="s">
        <v>80</v>
      </c>
      <c r="C60" s="139">
        <v>0.92</v>
      </c>
      <c r="D60" s="223">
        <v>75792</v>
      </c>
      <c r="E60" s="125">
        <v>1100</v>
      </c>
      <c r="F60" s="99">
        <v>0</v>
      </c>
      <c r="G60" s="91">
        <f aca="true" t="shared" si="6" ref="G60:G69">(D60-E60-F60)*18%</f>
        <v>13444.56</v>
      </c>
      <c r="H60" s="99">
        <f aca="true" t="shared" si="7" ref="H60:H69">D60-E60-F60+G60</f>
        <v>88136.56</v>
      </c>
      <c r="I60" s="125">
        <f aca="true" t="shared" si="8" ref="I60:I69">H60-G60</f>
        <v>74692</v>
      </c>
    </row>
    <row r="61" spans="1:9" s="131" customFormat="1" ht="13.5" thickBot="1">
      <c r="A61" s="121" t="s">
        <v>173</v>
      </c>
      <c r="B61" s="121" t="s">
        <v>170</v>
      </c>
      <c r="C61" s="103">
        <v>1.1</v>
      </c>
      <c r="D61" s="84">
        <v>75792</v>
      </c>
      <c r="E61" s="127">
        <v>1100</v>
      </c>
      <c r="F61" s="99">
        <v>0</v>
      </c>
      <c r="G61" s="91">
        <f t="shared" si="6"/>
        <v>13444.56</v>
      </c>
      <c r="H61" s="99">
        <f t="shared" si="7"/>
        <v>88136.56</v>
      </c>
      <c r="I61" s="125">
        <f>H61-G61</f>
        <v>74692</v>
      </c>
    </row>
    <row r="62" spans="1:9" s="131" customFormat="1" ht="13.5" thickBot="1">
      <c r="A62" s="121" t="s">
        <v>30</v>
      </c>
      <c r="B62" s="121" t="s">
        <v>120</v>
      </c>
      <c r="C62" s="103">
        <v>2</v>
      </c>
      <c r="D62" s="84">
        <v>75792</v>
      </c>
      <c r="E62" s="127">
        <v>1100</v>
      </c>
      <c r="F62" s="99">
        <v>0</v>
      </c>
      <c r="G62" s="91">
        <f t="shared" si="6"/>
        <v>13444.56</v>
      </c>
      <c r="H62" s="99">
        <f t="shared" si="7"/>
        <v>88136.56</v>
      </c>
      <c r="I62" s="125">
        <f t="shared" si="8"/>
        <v>74692</v>
      </c>
    </row>
    <row r="63" spans="1:9" s="131" customFormat="1" ht="13.5" thickBot="1">
      <c r="A63" s="121" t="s">
        <v>30</v>
      </c>
      <c r="B63" s="121" t="s">
        <v>169</v>
      </c>
      <c r="C63" s="103">
        <v>3</v>
      </c>
      <c r="D63" s="84">
        <v>76092</v>
      </c>
      <c r="E63" s="127">
        <v>1100</v>
      </c>
      <c r="F63" s="99">
        <v>0</v>
      </c>
      <c r="G63" s="91">
        <f t="shared" si="6"/>
        <v>13498.56</v>
      </c>
      <c r="H63" s="99">
        <f t="shared" si="7"/>
        <v>88490.56</v>
      </c>
      <c r="I63" s="125">
        <f t="shared" si="8"/>
        <v>74992</v>
      </c>
    </row>
    <row r="64" spans="1:9" s="131" customFormat="1" ht="13.5" thickBot="1">
      <c r="A64" s="121" t="s">
        <v>74</v>
      </c>
      <c r="B64" s="121" t="s">
        <v>12</v>
      </c>
      <c r="C64" s="103">
        <v>4.2</v>
      </c>
      <c r="D64" s="84">
        <v>84223</v>
      </c>
      <c r="E64" s="127">
        <v>1100</v>
      </c>
      <c r="F64" s="99">
        <v>0</v>
      </c>
      <c r="G64" s="91">
        <f t="shared" si="6"/>
        <v>14962.14</v>
      </c>
      <c r="H64" s="99">
        <f t="shared" si="7"/>
        <v>98085.14</v>
      </c>
      <c r="I64" s="125">
        <f t="shared" si="8"/>
        <v>83123</v>
      </c>
    </row>
    <row r="65" spans="1:9" s="131" customFormat="1" ht="13.5" thickBot="1">
      <c r="A65" s="121" t="s">
        <v>36</v>
      </c>
      <c r="B65" s="121" t="s">
        <v>35</v>
      </c>
      <c r="C65" s="103">
        <v>6.5</v>
      </c>
      <c r="D65" s="84">
        <v>84115</v>
      </c>
      <c r="E65" s="127">
        <v>1100</v>
      </c>
      <c r="F65" s="99">
        <v>0</v>
      </c>
      <c r="G65" s="91">
        <f t="shared" si="6"/>
        <v>14942.699999999999</v>
      </c>
      <c r="H65" s="99">
        <f t="shared" si="7"/>
        <v>97957.7</v>
      </c>
      <c r="I65" s="125">
        <f t="shared" si="8"/>
        <v>83015</v>
      </c>
    </row>
    <row r="66" spans="1:9" s="131" customFormat="1" ht="13.5" thickBot="1">
      <c r="A66" s="121" t="s">
        <v>73</v>
      </c>
      <c r="B66" s="121" t="s">
        <v>72</v>
      </c>
      <c r="C66" s="103">
        <v>50</v>
      </c>
      <c r="D66" s="84">
        <v>85085</v>
      </c>
      <c r="E66" s="127">
        <v>1100</v>
      </c>
      <c r="F66" s="99">
        <v>0</v>
      </c>
      <c r="G66" s="91">
        <f t="shared" si="6"/>
        <v>15117.3</v>
      </c>
      <c r="H66" s="99">
        <f t="shared" si="7"/>
        <v>99102.3</v>
      </c>
      <c r="I66" s="125">
        <f t="shared" si="8"/>
        <v>83985</v>
      </c>
    </row>
    <row r="67" spans="1:9" s="131" customFormat="1" ht="13.5" thickBot="1">
      <c r="A67" s="121" t="s">
        <v>2</v>
      </c>
      <c r="B67" s="121" t="s">
        <v>29</v>
      </c>
      <c r="C67" s="103" t="s">
        <v>27</v>
      </c>
      <c r="D67" s="84">
        <v>76666</v>
      </c>
      <c r="E67" s="127">
        <v>0</v>
      </c>
      <c r="F67" s="99">
        <v>0</v>
      </c>
      <c r="G67" s="91">
        <f t="shared" si="6"/>
        <v>13799.88</v>
      </c>
      <c r="H67" s="99">
        <f t="shared" si="7"/>
        <v>90465.88</v>
      </c>
      <c r="I67" s="125">
        <f t="shared" si="8"/>
        <v>76666</v>
      </c>
    </row>
    <row r="68" spans="1:9" s="131" customFormat="1" ht="13.5" thickBot="1">
      <c r="A68" s="121" t="s">
        <v>2</v>
      </c>
      <c r="B68" s="121" t="s">
        <v>31</v>
      </c>
      <c r="C68" s="103" t="s">
        <v>27</v>
      </c>
      <c r="D68" s="84">
        <v>76558</v>
      </c>
      <c r="E68" s="127">
        <v>0</v>
      </c>
      <c r="F68" s="99">
        <v>0</v>
      </c>
      <c r="G68" s="91">
        <f t="shared" si="6"/>
        <v>13780.439999999999</v>
      </c>
      <c r="H68" s="99">
        <f t="shared" si="7"/>
        <v>90338.44</v>
      </c>
      <c r="I68" s="125">
        <f t="shared" si="8"/>
        <v>76558</v>
      </c>
    </row>
    <row r="69" spans="1:9" s="131" customFormat="1" ht="12.75">
      <c r="A69" s="121" t="s">
        <v>2</v>
      </c>
      <c r="B69" s="121" t="s">
        <v>32</v>
      </c>
      <c r="C69" s="103" t="s">
        <v>27</v>
      </c>
      <c r="D69" s="84">
        <v>68912</v>
      </c>
      <c r="E69" s="127">
        <v>0</v>
      </c>
      <c r="F69" s="99">
        <v>0</v>
      </c>
      <c r="G69" s="91">
        <f t="shared" si="6"/>
        <v>12404.16</v>
      </c>
      <c r="H69" s="99">
        <f t="shared" si="7"/>
        <v>81316.16</v>
      </c>
      <c r="I69" s="125">
        <f t="shared" si="8"/>
        <v>68912</v>
      </c>
    </row>
    <row r="70" spans="1:9" s="47" customFormat="1" ht="12.75">
      <c r="A70" s="27"/>
      <c r="B70" s="27"/>
      <c r="C70" s="27"/>
      <c r="D70" s="185"/>
      <c r="E70" s="27"/>
      <c r="F70" s="27"/>
      <c r="G70" s="27"/>
      <c r="H70" s="27"/>
      <c r="I70" s="27"/>
    </row>
    <row r="71" ht="12.75">
      <c r="I71" s="47"/>
    </row>
    <row r="72" spans="1:8" ht="12.75">
      <c r="A72" s="262"/>
      <c r="B72" s="262"/>
      <c r="C72" s="262"/>
      <c r="D72" s="262"/>
      <c r="E72" s="262"/>
      <c r="F72" s="262"/>
      <c r="G72" s="262"/>
      <c r="H72" s="262"/>
    </row>
    <row r="74" spans="1:8" s="28" customFormat="1" ht="12.75">
      <c r="A74" s="263"/>
      <c r="B74" s="263"/>
      <c r="C74" s="263"/>
      <c r="D74" s="263"/>
      <c r="E74" s="263"/>
      <c r="F74" s="263"/>
      <c r="G74" s="263"/>
      <c r="H74" s="263"/>
    </row>
    <row r="75" s="28" customFormat="1" ht="12.75">
      <c r="D75" s="160"/>
    </row>
    <row r="76" spans="1:8" s="28" customFormat="1" ht="12.75">
      <c r="A76" s="42"/>
      <c r="B76" s="82"/>
      <c r="C76" s="43"/>
      <c r="D76" s="86"/>
      <c r="E76" s="46"/>
      <c r="F76" s="46"/>
      <c r="G76" s="46"/>
      <c r="H76" s="46"/>
    </row>
    <row r="77" spans="1:8" s="28" customFormat="1" ht="12.75">
      <c r="A77" s="42"/>
      <c r="B77" s="82"/>
      <c r="C77" s="24"/>
      <c r="D77" s="193"/>
      <c r="E77" s="41"/>
      <c r="F77" s="41"/>
      <c r="G77" s="41"/>
      <c r="H77" s="5"/>
    </row>
    <row r="78" spans="1:8" s="28" customFormat="1" ht="12.75">
      <c r="A78" s="42"/>
      <c r="B78" s="82"/>
      <c r="C78" s="24"/>
      <c r="D78" s="193"/>
      <c r="E78" s="41"/>
      <c r="F78" s="41"/>
      <c r="G78" s="41"/>
      <c r="H78" s="5"/>
    </row>
    <row r="79" spans="1:4" s="28" customFormat="1" ht="12.75">
      <c r="A79" s="42"/>
      <c r="B79" s="82"/>
      <c r="D79" s="160"/>
    </row>
    <row r="80" spans="1:4" s="28" customFormat="1" ht="12.75">
      <c r="A80" s="42"/>
      <c r="B80" s="82"/>
      <c r="D80" s="160"/>
    </row>
    <row r="81" spans="1:4" s="28" customFormat="1" ht="12.75">
      <c r="A81" s="42"/>
      <c r="B81" s="82"/>
      <c r="D81" s="160"/>
    </row>
    <row r="82" spans="1:4" s="28" customFormat="1" ht="12.75">
      <c r="A82" s="42"/>
      <c r="B82" s="82"/>
      <c r="D82" s="160"/>
    </row>
    <row r="83" spans="1:4" s="28" customFormat="1" ht="12.75">
      <c r="A83" s="42"/>
      <c r="B83" s="82"/>
      <c r="D83" s="160"/>
    </row>
    <row r="84" spans="1:4" s="28" customFormat="1" ht="12.75">
      <c r="A84" s="42"/>
      <c r="B84" s="82"/>
      <c r="D84" s="160"/>
    </row>
    <row r="85" spans="1:4" s="28" customFormat="1" ht="12.75">
      <c r="A85" s="42"/>
      <c r="B85" s="82"/>
      <c r="D85" s="160"/>
    </row>
    <row r="86" spans="1:4" s="28" customFormat="1" ht="12.75">
      <c r="A86" s="42"/>
      <c r="B86" s="82"/>
      <c r="D86" s="160"/>
    </row>
    <row r="87" spans="1:4" s="28" customFormat="1" ht="12.75">
      <c r="A87" s="42"/>
      <c r="B87" s="82"/>
      <c r="D87" s="160"/>
    </row>
    <row r="88" spans="1:4" s="28" customFormat="1" ht="12.75">
      <c r="A88" s="42"/>
      <c r="B88" s="82"/>
      <c r="D88" s="160"/>
    </row>
    <row r="89" s="28" customFormat="1" ht="12.75">
      <c r="D89" s="160"/>
    </row>
    <row r="90" spans="1:4" s="28" customFormat="1" ht="12.75">
      <c r="A90" s="48"/>
      <c r="D90" s="160"/>
    </row>
    <row r="91" s="28" customFormat="1" ht="12.75">
      <c r="D91" s="160"/>
    </row>
    <row r="92" s="28" customFormat="1" ht="12.75">
      <c r="D92" s="160"/>
    </row>
    <row r="93" s="28" customFormat="1" ht="12.75">
      <c r="D93" s="160"/>
    </row>
  </sheetData>
  <sheetProtection/>
  <mergeCells count="15">
    <mergeCell ref="A2:H2"/>
    <mergeCell ref="A3:H3"/>
    <mergeCell ref="A4:H4"/>
    <mergeCell ref="A5:H5"/>
    <mergeCell ref="A6:H6"/>
    <mergeCell ref="A7:H7"/>
    <mergeCell ref="A59:B59"/>
    <mergeCell ref="A72:H72"/>
    <mergeCell ref="A74:H74"/>
    <mergeCell ref="A9:I9"/>
    <mergeCell ref="A10:I10"/>
    <mergeCell ref="A11:B11"/>
    <mergeCell ref="A37:I37"/>
    <mergeCell ref="A38:B38"/>
    <mergeCell ref="A58:I58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52">
      <selection activeCell="E71" sqref="E71"/>
    </sheetView>
  </sheetViews>
  <sheetFormatPr defaultColWidth="9.140625" defaultRowHeight="12.75"/>
  <cols>
    <col min="1" max="1" width="11.57421875" style="131" bestFit="1" customWidth="1"/>
    <col min="2" max="2" width="17.8515625" style="131" bestFit="1" customWidth="1"/>
    <col min="3" max="3" width="6.28125" style="131" bestFit="1" customWidth="1"/>
    <col min="4" max="4" width="9.7109375" style="131" bestFit="1" customWidth="1"/>
    <col min="5" max="5" width="10.7109375" style="131" bestFit="1" customWidth="1"/>
    <col min="6" max="6" width="10.7109375" style="131" customWidth="1"/>
    <col min="7" max="7" width="9.57421875" style="131" bestFit="1" customWidth="1"/>
    <col min="8" max="8" width="10.140625" style="131" bestFit="1" customWidth="1"/>
    <col min="9" max="9" width="9.57421875" style="131" bestFit="1" customWidth="1"/>
    <col min="10" max="10" width="25.140625" style="131" customWidth="1"/>
    <col min="11" max="11" width="16.57421875" style="131" customWidth="1"/>
    <col min="12" max="12" width="4.421875" style="131" bestFit="1" customWidth="1"/>
    <col min="13" max="16384" width="9.140625" style="131" customWidth="1"/>
  </cols>
  <sheetData>
    <row r="1" spans="1:12" ht="23.25">
      <c r="A1" s="239" t="s">
        <v>87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157"/>
    </row>
    <row r="2" spans="1:12" ht="16.5">
      <c r="A2" s="158" t="s">
        <v>82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12" ht="15">
      <c r="A3" s="161"/>
      <c r="B3" s="236" t="s">
        <v>83</v>
      </c>
      <c r="C3" s="236"/>
      <c r="D3" s="236"/>
      <c r="E3" s="236"/>
      <c r="F3" s="236"/>
      <c r="G3" s="236"/>
      <c r="H3" s="236"/>
      <c r="I3" s="236"/>
      <c r="J3" s="236"/>
      <c r="K3" s="160"/>
      <c r="L3" s="160"/>
    </row>
    <row r="4" spans="1:12" ht="15">
      <c r="A4" s="161"/>
      <c r="B4" s="236" t="s">
        <v>84</v>
      </c>
      <c r="C4" s="236"/>
      <c r="D4" s="236"/>
      <c r="E4" s="236"/>
      <c r="F4" s="236"/>
      <c r="G4" s="236"/>
      <c r="H4" s="236"/>
      <c r="I4" s="236"/>
      <c r="J4" s="236"/>
      <c r="K4" s="160"/>
      <c r="L4" s="160"/>
    </row>
    <row r="5" spans="1:12" ht="15">
      <c r="A5" s="161"/>
      <c r="B5" s="236" t="s">
        <v>85</v>
      </c>
      <c r="C5" s="236"/>
      <c r="D5" s="236"/>
      <c r="E5" s="236"/>
      <c r="F5" s="236"/>
      <c r="G5" s="236"/>
      <c r="H5" s="236"/>
      <c r="I5" s="236"/>
      <c r="J5" s="236"/>
      <c r="K5" s="160"/>
      <c r="L5" s="160"/>
    </row>
    <row r="6" spans="1:12" ht="18.75" thickBot="1">
      <c r="A6" s="237" t="s">
        <v>86</v>
      </c>
      <c r="B6" s="238"/>
      <c r="C6" s="238"/>
      <c r="D6" s="238"/>
      <c r="E6" s="238"/>
      <c r="F6" s="238"/>
      <c r="G6" s="238"/>
      <c r="H6" s="238"/>
      <c r="I6" s="238"/>
      <c r="J6" s="238"/>
      <c r="K6" s="162"/>
      <c r="L6" s="162"/>
    </row>
    <row r="7" spans="1:12" ht="13.5" thickBot="1">
      <c r="A7" s="163"/>
      <c r="B7" s="157"/>
      <c r="C7" s="157"/>
      <c r="D7" s="157"/>
      <c r="E7" s="157"/>
      <c r="F7" s="157"/>
      <c r="G7" s="157"/>
      <c r="H7" s="157"/>
      <c r="I7" s="157"/>
      <c r="J7" s="157"/>
      <c r="K7" s="163"/>
      <c r="L7" s="164"/>
    </row>
    <row r="8" spans="1:12" ht="16.5" customHeight="1" thickBot="1">
      <c r="A8" s="230" t="s">
        <v>182</v>
      </c>
      <c r="B8" s="231"/>
      <c r="C8" s="231"/>
      <c r="D8" s="231"/>
      <c r="E8" s="231"/>
      <c r="F8" s="231"/>
      <c r="G8" s="231"/>
      <c r="H8" s="231"/>
      <c r="I8" s="231"/>
      <c r="J8" s="231"/>
      <c r="K8" s="224" t="s">
        <v>121</v>
      </c>
      <c r="L8" s="226"/>
    </row>
    <row r="9" spans="1:12" ht="16.5" customHeight="1" thickBot="1">
      <c r="A9" s="280" t="s">
        <v>77</v>
      </c>
      <c r="B9" s="281"/>
      <c r="C9" s="281"/>
      <c r="D9" s="281"/>
      <c r="E9" s="281"/>
      <c r="F9" s="281"/>
      <c r="G9" s="281"/>
      <c r="H9" s="281"/>
      <c r="I9" s="281"/>
      <c r="J9" s="282"/>
      <c r="K9" s="227"/>
      <c r="L9" s="229"/>
    </row>
    <row r="10" spans="1:12" ht="17.25" thickBot="1">
      <c r="A10" s="241" t="s">
        <v>14</v>
      </c>
      <c r="B10" s="242"/>
      <c r="C10" s="115" t="s">
        <v>7</v>
      </c>
      <c r="D10" s="115" t="s">
        <v>0</v>
      </c>
      <c r="E10" s="115" t="s">
        <v>15</v>
      </c>
      <c r="F10" s="115"/>
      <c r="G10" s="150" t="s">
        <v>16</v>
      </c>
      <c r="H10" s="115" t="s">
        <v>167</v>
      </c>
      <c r="I10" s="115" t="s">
        <v>1</v>
      </c>
      <c r="J10" s="52" t="s">
        <v>69</v>
      </c>
      <c r="K10" s="21" t="s">
        <v>122</v>
      </c>
      <c r="L10" s="143">
        <v>300</v>
      </c>
    </row>
    <row r="11" spans="1:12" ht="17.25" thickBot="1">
      <c r="A11" s="140" t="s">
        <v>155</v>
      </c>
      <c r="B11" s="97" t="s">
        <v>102</v>
      </c>
      <c r="C11" s="98">
        <v>11</v>
      </c>
      <c r="D11" s="91">
        <v>92613</v>
      </c>
      <c r="E11" s="99">
        <v>1100</v>
      </c>
      <c r="F11" s="99"/>
      <c r="G11" s="99">
        <v>1535</v>
      </c>
      <c r="H11" s="99">
        <f>(D11-E11+G11)*18%</f>
        <v>16748.64</v>
      </c>
      <c r="I11" s="141">
        <f>D11-E11+G11+H11</f>
        <v>109796.64</v>
      </c>
      <c r="J11" s="142">
        <f>I11-H11</f>
        <v>93048</v>
      </c>
      <c r="K11" s="23" t="s">
        <v>123</v>
      </c>
      <c r="L11" s="145">
        <v>400</v>
      </c>
    </row>
    <row r="12" spans="1:12" ht="17.25" thickBot="1">
      <c r="A12" s="144" t="s">
        <v>155</v>
      </c>
      <c r="B12" s="102" t="s">
        <v>98</v>
      </c>
      <c r="C12" s="103" t="s">
        <v>101</v>
      </c>
      <c r="D12" s="92">
        <v>91813</v>
      </c>
      <c r="E12" s="99">
        <v>1100</v>
      </c>
      <c r="F12" s="99"/>
      <c r="G12" s="99">
        <v>1535</v>
      </c>
      <c r="H12" s="99">
        <f aca="true" t="shared" si="0" ref="H12:H26">(D12-E11+G12)*18%</f>
        <v>16604.64</v>
      </c>
      <c r="I12" s="141">
        <f aca="true" t="shared" si="1" ref="I12:I26">D12-E11+G12+H12</f>
        <v>108852.64</v>
      </c>
      <c r="J12" s="142">
        <f aca="true" t="shared" si="2" ref="J12:J32">I12-H12</f>
        <v>92248</v>
      </c>
      <c r="K12" s="23" t="s">
        <v>124</v>
      </c>
      <c r="L12" s="145">
        <v>500</v>
      </c>
    </row>
    <row r="13" spans="1:12" ht="17.25" thickBot="1">
      <c r="A13" s="144" t="s">
        <v>155</v>
      </c>
      <c r="B13" s="102" t="s">
        <v>20</v>
      </c>
      <c r="C13" s="103">
        <v>6</v>
      </c>
      <c r="D13" s="92">
        <v>92363</v>
      </c>
      <c r="E13" s="99">
        <v>1100</v>
      </c>
      <c r="F13" s="99"/>
      <c r="G13" s="99">
        <v>1535</v>
      </c>
      <c r="H13" s="99">
        <f t="shared" si="0"/>
        <v>16703.64</v>
      </c>
      <c r="I13" s="141">
        <f t="shared" si="1"/>
        <v>109501.64</v>
      </c>
      <c r="J13" s="142">
        <f t="shared" si="2"/>
        <v>92798</v>
      </c>
      <c r="K13" s="23" t="s">
        <v>125</v>
      </c>
      <c r="L13" s="145">
        <v>600</v>
      </c>
    </row>
    <row r="14" spans="1:12" ht="17.25" thickBot="1">
      <c r="A14" s="144" t="s">
        <v>155</v>
      </c>
      <c r="B14" s="102" t="s">
        <v>21</v>
      </c>
      <c r="C14" s="103">
        <v>3</v>
      </c>
      <c r="D14" s="92">
        <v>92563</v>
      </c>
      <c r="E14" s="99">
        <v>1100</v>
      </c>
      <c r="F14" s="99"/>
      <c r="G14" s="99">
        <v>1535</v>
      </c>
      <c r="H14" s="99">
        <f t="shared" si="0"/>
        <v>16739.64</v>
      </c>
      <c r="I14" s="141">
        <f t="shared" si="1"/>
        <v>109737.64</v>
      </c>
      <c r="J14" s="142">
        <f t="shared" si="2"/>
        <v>92998</v>
      </c>
      <c r="K14" s="23" t="s">
        <v>126</v>
      </c>
      <c r="L14" s="145">
        <v>700</v>
      </c>
    </row>
    <row r="15" spans="1:12" ht="17.25" thickBot="1">
      <c r="A15" s="144" t="s">
        <v>155</v>
      </c>
      <c r="B15" s="102" t="s">
        <v>164</v>
      </c>
      <c r="C15" s="103">
        <v>3.4</v>
      </c>
      <c r="D15" s="92">
        <v>95183</v>
      </c>
      <c r="E15" s="99">
        <v>1100</v>
      </c>
      <c r="F15" s="99"/>
      <c r="G15" s="99">
        <v>1535</v>
      </c>
      <c r="H15" s="99">
        <f t="shared" si="0"/>
        <v>17211.239999999998</v>
      </c>
      <c r="I15" s="141">
        <f t="shared" si="1"/>
        <v>112829.23999999999</v>
      </c>
      <c r="J15" s="142">
        <f t="shared" si="2"/>
        <v>95618</v>
      </c>
      <c r="K15" s="23" t="s">
        <v>127</v>
      </c>
      <c r="L15" s="145">
        <v>800</v>
      </c>
    </row>
    <row r="16" spans="1:12" ht="17.25" thickBot="1">
      <c r="A16" s="144" t="s">
        <v>6</v>
      </c>
      <c r="B16" s="102" t="s">
        <v>17</v>
      </c>
      <c r="C16" s="103">
        <v>3</v>
      </c>
      <c r="D16" s="92">
        <v>93363</v>
      </c>
      <c r="E16" s="99">
        <v>1100</v>
      </c>
      <c r="F16" s="99"/>
      <c r="G16" s="99">
        <v>1535</v>
      </c>
      <c r="H16" s="99">
        <f t="shared" si="0"/>
        <v>16883.64</v>
      </c>
      <c r="I16" s="141">
        <f t="shared" si="1"/>
        <v>110681.64</v>
      </c>
      <c r="J16" s="142">
        <f t="shared" si="2"/>
        <v>93798</v>
      </c>
      <c r="K16" s="29" t="s">
        <v>128</v>
      </c>
      <c r="L16" s="147">
        <v>900</v>
      </c>
    </row>
    <row r="17" spans="1:10" ht="13.5" thickBot="1">
      <c r="A17" s="144" t="s">
        <v>18</v>
      </c>
      <c r="B17" s="102" t="s">
        <v>19</v>
      </c>
      <c r="C17" s="103">
        <v>11</v>
      </c>
      <c r="D17" s="92">
        <v>94313</v>
      </c>
      <c r="E17" s="99">
        <v>1100</v>
      </c>
      <c r="F17" s="99"/>
      <c r="G17" s="99">
        <v>1535</v>
      </c>
      <c r="H17" s="99">
        <f t="shared" si="0"/>
        <v>17054.64</v>
      </c>
      <c r="I17" s="141">
        <f t="shared" si="1"/>
        <v>111802.64</v>
      </c>
      <c r="J17" s="142">
        <f t="shared" si="2"/>
        <v>94748</v>
      </c>
    </row>
    <row r="18" spans="1:12" ht="17.25" thickBot="1">
      <c r="A18" s="144" t="s">
        <v>156</v>
      </c>
      <c r="B18" s="102" t="s">
        <v>79</v>
      </c>
      <c r="C18" s="103">
        <v>12</v>
      </c>
      <c r="D18" s="92">
        <v>99843</v>
      </c>
      <c r="E18" s="99">
        <v>1100</v>
      </c>
      <c r="F18" s="99"/>
      <c r="G18" s="99">
        <v>1535</v>
      </c>
      <c r="H18" s="99">
        <f t="shared" si="0"/>
        <v>18050.04</v>
      </c>
      <c r="I18" s="141">
        <f t="shared" si="1"/>
        <v>118328.04000000001</v>
      </c>
      <c r="J18" s="142">
        <f t="shared" si="2"/>
        <v>100278</v>
      </c>
      <c r="K18" s="25"/>
      <c r="L18" s="165"/>
    </row>
    <row r="19" spans="1:12" ht="17.25" thickBot="1">
      <c r="A19" s="144" t="s">
        <v>95</v>
      </c>
      <c r="B19" s="102" t="s">
        <v>94</v>
      </c>
      <c r="C19" s="103">
        <v>1.9</v>
      </c>
      <c r="D19" s="92">
        <v>100743</v>
      </c>
      <c r="E19" s="99">
        <v>1100</v>
      </c>
      <c r="F19" s="99"/>
      <c r="G19" s="99">
        <v>1535</v>
      </c>
      <c r="H19" s="99">
        <f t="shared" si="0"/>
        <v>18212.04</v>
      </c>
      <c r="I19" s="141">
        <f t="shared" si="1"/>
        <v>119390.04000000001</v>
      </c>
      <c r="J19" s="142">
        <f t="shared" si="2"/>
        <v>101178</v>
      </c>
      <c r="K19" s="25"/>
      <c r="L19" s="165"/>
    </row>
    <row r="20" spans="1:12" ht="17.25" thickBot="1">
      <c r="A20" s="144" t="s">
        <v>156</v>
      </c>
      <c r="B20" s="102" t="s">
        <v>96</v>
      </c>
      <c r="C20" s="103"/>
      <c r="D20" s="92">
        <v>99043</v>
      </c>
      <c r="E20" s="99">
        <v>1100</v>
      </c>
      <c r="F20" s="99"/>
      <c r="G20" s="99">
        <v>1535</v>
      </c>
      <c r="H20" s="99">
        <f t="shared" si="0"/>
        <v>17906.04</v>
      </c>
      <c r="I20" s="141">
        <f t="shared" si="1"/>
        <v>117384.04000000001</v>
      </c>
      <c r="J20" s="142">
        <f t="shared" si="2"/>
        <v>99478</v>
      </c>
      <c r="K20" s="25"/>
      <c r="L20" s="165"/>
    </row>
    <row r="21" spans="1:12" ht="17.25" thickBot="1">
      <c r="A21" s="144" t="s">
        <v>104</v>
      </c>
      <c r="B21" s="102" t="s">
        <v>105</v>
      </c>
      <c r="C21" s="103">
        <v>12</v>
      </c>
      <c r="D21" s="92">
        <v>95043</v>
      </c>
      <c r="E21" s="99">
        <v>1100</v>
      </c>
      <c r="F21" s="99"/>
      <c r="G21" s="99">
        <v>1535</v>
      </c>
      <c r="H21" s="99">
        <f>(D21-E20+G21)*18%</f>
        <v>17186.04</v>
      </c>
      <c r="I21" s="141">
        <f>D21-E20+G21+H21</f>
        <v>112664.04000000001</v>
      </c>
      <c r="J21" s="142">
        <f t="shared" si="2"/>
        <v>95478</v>
      </c>
      <c r="K21" s="25"/>
      <c r="L21" s="165"/>
    </row>
    <row r="22" spans="1:12" ht="17.25" thickBot="1">
      <c r="A22" s="144" t="s">
        <v>104</v>
      </c>
      <c r="B22" s="102" t="s">
        <v>153</v>
      </c>
      <c r="C22" s="103">
        <v>10</v>
      </c>
      <c r="D22" s="92">
        <v>96943</v>
      </c>
      <c r="E22" s="99">
        <v>1100</v>
      </c>
      <c r="F22" s="99"/>
      <c r="G22" s="99">
        <v>1535</v>
      </c>
      <c r="H22" s="99">
        <f t="shared" si="0"/>
        <v>17528.04</v>
      </c>
      <c r="I22" s="141">
        <f t="shared" si="1"/>
        <v>114906.04000000001</v>
      </c>
      <c r="J22" s="142">
        <f t="shared" si="2"/>
        <v>97378</v>
      </c>
      <c r="K22" s="25"/>
      <c r="L22" s="165"/>
    </row>
    <row r="23" spans="1:12" ht="17.25" thickBot="1">
      <c r="A23" s="144" t="s">
        <v>104</v>
      </c>
      <c r="B23" s="102" t="s">
        <v>81</v>
      </c>
      <c r="C23" s="103">
        <v>3</v>
      </c>
      <c r="D23" s="92">
        <v>95043</v>
      </c>
      <c r="E23" s="99">
        <v>1100</v>
      </c>
      <c r="F23" s="99"/>
      <c r="G23" s="99">
        <v>1535</v>
      </c>
      <c r="H23" s="99">
        <f t="shared" si="0"/>
        <v>17186.04</v>
      </c>
      <c r="I23" s="141">
        <f t="shared" si="1"/>
        <v>112664.04000000001</v>
      </c>
      <c r="J23" s="142">
        <f t="shared" si="2"/>
        <v>95478</v>
      </c>
      <c r="K23" s="25"/>
      <c r="L23" s="165"/>
    </row>
    <row r="24" spans="1:12" ht="17.25" thickBot="1">
      <c r="A24" s="144" t="s">
        <v>104</v>
      </c>
      <c r="B24" s="102" t="s">
        <v>90</v>
      </c>
      <c r="C24" s="103">
        <v>8</v>
      </c>
      <c r="D24" s="92">
        <v>98393</v>
      </c>
      <c r="E24" s="127">
        <v>1100</v>
      </c>
      <c r="F24" s="125"/>
      <c r="G24" s="99">
        <v>1535</v>
      </c>
      <c r="H24" s="99">
        <f t="shared" si="0"/>
        <v>17789.04</v>
      </c>
      <c r="I24" s="141">
        <f t="shared" si="1"/>
        <v>116617.04000000001</v>
      </c>
      <c r="J24" s="142">
        <f t="shared" si="2"/>
        <v>98828</v>
      </c>
      <c r="K24" s="25"/>
      <c r="L24" s="165"/>
    </row>
    <row r="25" spans="1:12" ht="17.25" thickBot="1">
      <c r="A25" s="144" t="s">
        <v>104</v>
      </c>
      <c r="B25" s="102" t="s">
        <v>103</v>
      </c>
      <c r="C25" s="103"/>
      <c r="D25" s="92">
        <v>97593</v>
      </c>
      <c r="E25" s="127">
        <v>1100</v>
      </c>
      <c r="F25" s="125"/>
      <c r="G25" s="99">
        <v>1535</v>
      </c>
      <c r="H25" s="99">
        <f t="shared" si="0"/>
        <v>17645.04</v>
      </c>
      <c r="I25" s="141">
        <f t="shared" si="1"/>
        <v>115673.04000000001</v>
      </c>
      <c r="J25" s="142">
        <f t="shared" si="2"/>
        <v>98028</v>
      </c>
      <c r="K25" s="25"/>
      <c r="L25" s="165"/>
    </row>
    <row r="26" spans="1:12" ht="17.25" thickBot="1">
      <c r="A26" s="144" t="s">
        <v>160</v>
      </c>
      <c r="B26" s="102" t="s">
        <v>161</v>
      </c>
      <c r="C26" s="103">
        <v>40</v>
      </c>
      <c r="D26" s="92">
        <v>96543</v>
      </c>
      <c r="E26" s="127">
        <v>1100</v>
      </c>
      <c r="F26" s="125"/>
      <c r="G26" s="99">
        <v>1535</v>
      </c>
      <c r="H26" s="99">
        <f t="shared" si="0"/>
        <v>17456.04</v>
      </c>
      <c r="I26" s="141">
        <f t="shared" si="1"/>
        <v>114434.04000000001</v>
      </c>
      <c r="J26" s="142">
        <f t="shared" si="2"/>
        <v>96978</v>
      </c>
      <c r="K26" s="25"/>
      <c r="L26" s="165"/>
    </row>
    <row r="27" spans="1:12" ht="17.25" thickBot="1">
      <c r="A27" s="144" t="s">
        <v>160</v>
      </c>
      <c r="B27" s="102" t="s">
        <v>159</v>
      </c>
      <c r="C27" s="103">
        <v>8</v>
      </c>
      <c r="D27" s="92">
        <v>95023</v>
      </c>
      <c r="E27" s="127">
        <v>1100</v>
      </c>
      <c r="F27" s="125"/>
      <c r="G27" s="99">
        <v>1535</v>
      </c>
      <c r="H27" s="99">
        <f>(D27-E26+G27)*18%</f>
        <v>17182.44</v>
      </c>
      <c r="I27" s="141">
        <f>D27-E26+G27+H27</f>
        <v>112640.44</v>
      </c>
      <c r="J27" s="142">
        <f t="shared" si="2"/>
        <v>95458</v>
      </c>
      <c r="K27" s="25"/>
      <c r="L27" s="165"/>
    </row>
    <row r="28" spans="1:12" ht="17.25" thickBot="1">
      <c r="A28" s="144" t="s">
        <v>160</v>
      </c>
      <c r="B28" s="102" t="s">
        <v>162</v>
      </c>
      <c r="C28" s="103">
        <v>65</v>
      </c>
      <c r="D28" s="92">
        <v>96443</v>
      </c>
      <c r="E28" s="99">
        <v>1100</v>
      </c>
      <c r="F28" s="99"/>
      <c r="G28" s="99">
        <v>1535</v>
      </c>
      <c r="H28" s="99">
        <f>(D28-E28+G28)*18%</f>
        <v>17438.04</v>
      </c>
      <c r="I28" s="141">
        <f>D28-E28+G28+H28</f>
        <v>114316.04000000001</v>
      </c>
      <c r="J28" s="142">
        <f t="shared" si="2"/>
        <v>96878</v>
      </c>
      <c r="K28" s="25"/>
      <c r="L28" s="165"/>
    </row>
    <row r="29" spans="1:12" ht="17.25" thickBot="1">
      <c r="A29" s="144" t="s">
        <v>160</v>
      </c>
      <c r="B29" s="102" t="s">
        <v>163</v>
      </c>
      <c r="C29" s="103">
        <v>55</v>
      </c>
      <c r="D29" s="92">
        <v>96543</v>
      </c>
      <c r="E29" s="99">
        <v>1100</v>
      </c>
      <c r="F29" s="99"/>
      <c r="G29" s="99">
        <v>1535</v>
      </c>
      <c r="H29" s="99">
        <f>(D29-E29+G29)*18%</f>
        <v>17456.04</v>
      </c>
      <c r="I29" s="141">
        <f>D29-E29+G29+H29</f>
        <v>114434.04000000001</v>
      </c>
      <c r="J29" s="142">
        <f t="shared" si="2"/>
        <v>96978</v>
      </c>
      <c r="K29" s="25"/>
      <c r="L29" s="165"/>
    </row>
    <row r="30" spans="1:12" ht="17.25" thickBot="1">
      <c r="A30" s="166" t="s">
        <v>166</v>
      </c>
      <c r="B30" s="167" t="s">
        <v>165</v>
      </c>
      <c r="C30" s="168">
        <v>3</v>
      </c>
      <c r="D30" s="92">
        <v>94763</v>
      </c>
      <c r="E30" s="99">
        <v>1100</v>
      </c>
      <c r="F30" s="99"/>
      <c r="G30" s="99">
        <v>1535</v>
      </c>
      <c r="H30" s="99">
        <f>(D30-E30+G30)*18%</f>
        <v>17135.64</v>
      </c>
      <c r="I30" s="141">
        <f>D30-E30+G30+H30</f>
        <v>112333.64</v>
      </c>
      <c r="J30" s="142">
        <f t="shared" si="2"/>
        <v>95198</v>
      </c>
      <c r="K30" s="25"/>
      <c r="L30" s="165"/>
    </row>
    <row r="31" spans="1:12" ht="17.25" thickBot="1">
      <c r="A31" s="166"/>
      <c r="B31" s="167" t="s">
        <v>171</v>
      </c>
      <c r="C31" s="168"/>
      <c r="D31" s="94">
        <v>96963</v>
      </c>
      <c r="E31" s="99">
        <v>1100</v>
      </c>
      <c r="F31" s="99"/>
      <c r="G31" s="99">
        <v>1535</v>
      </c>
      <c r="H31" s="99">
        <f>(D31-E31+G31)*18%</f>
        <v>17531.64</v>
      </c>
      <c r="I31" s="141">
        <f>D31-E31+G31+H31</f>
        <v>114929.64</v>
      </c>
      <c r="J31" s="142">
        <f>I31-H31</f>
        <v>97398</v>
      </c>
      <c r="K31" s="25"/>
      <c r="L31" s="165"/>
    </row>
    <row r="32" spans="1:10" ht="13.5" thickBot="1">
      <c r="A32" s="169" t="s">
        <v>97</v>
      </c>
      <c r="B32" s="170" t="s">
        <v>99</v>
      </c>
      <c r="C32" s="108" t="s">
        <v>100</v>
      </c>
      <c r="D32" s="94">
        <v>96963</v>
      </c>
      <c r="E32" s="99">
        <v>1100</v>
      </c>
      <c r="F32" s="99"/>
      <c r="G32" s="99">
        <v>1535</v>
      </c>
      <c r="H32" s="99">
        <f>(D32-E32+G32)*18%</f>
        <v>17531.64</v>
      </c>
      <c r="I32" s="141">
        <f>D32-E32+G32+H32</f>
        <v>114929.64</v>
      </c>
      <c r="J32" s="142">
        <f t="shared" si="2"/>
        <v>97398</v>
      </c>
    </row>
    <row r="33" spans="2:10" ht="13.5" thickBot="1">
      <c r="B33" s="132"/>
      <c r="D33" s="133"/>
      <c r="E33" s="133"/>
      <c r="F33" s="133"/>
      <c r="G33" s="133"/>
      <c r="H33" s="133"/>
      <c r="I33" s="133"/>
      <c r="J33" s="133"/>
    </row>
    <row r="34" spans="1:12" ht="13.5" customHeight="1" thickBot="1">
      <c r="A34" s="278" t="s">
        <v>78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24" t="s">
        <v>129</v>
      </c>
      <c r="L34" s="226"/>
    </row>
    <row r="35" spans="1:12" ht="13.5" customHeight="1" thickBot="1">
      <c r="A35" s="233" t="s">
        <v>14</v>
      </c>
      <c r="B35" s="234"/>
      <c r="C35" s="171" t="s">
        <v>7</v>
      </c>
      <c r="D35" s="115" t="s">
        <v>0</v>
      </c>
      <c r="E35" s="115" t="s">
        <v>15</v>
      </c>
      <c r="F35" s="115"/>
      <c r="G35" s="150" t="s">
        <v>16</v>
      </c>
      <c r="H35" s="115" t="s">
        <v>167</v>
      </c>
      <c r="I35" s="115" t="s">
        <v>1</v>
      </c>
      <c r="J35" s="52" t="s">
        <v>69</v>
      </c>
      <c r="K35" s="228"/>
      <c r="L35" s="229"/>
    </row>
    <row r="36" spans="1:12" ht="17.25" thickBot="1">
      <c r="A36" s="140" t="s">
        <v>6</v>
      </c>
      <c r="B36" s="97" t="s">
        <v>23</v>
      </c>
      <c r="C36" s="98">
        <v>0.9</v>
      </c>
      <c r="D36" s="91">
        <v>79837</v>
      </c>
      <c r="E36" s="99">
        <v>1100</v>
      </c>
      <c r="F36" s="99">
        <v>0</v>
      </c>
      <c r="G36" s="99">
        <v>1535</v>
      </c>
      <c r="H36" s="99">
        <f aca="true" t="shared" si="3" ref="H36:H53">(D36-E36-F36+G36)*18%</f>
        <v>14448.96</v>
      </c>
      <c r="I36" s="141">
        <f aca="true" t="shared" si="4" ref="I36:I53">D36-E36-F36+G36+H36</f>
        <v>94720.95999999999</v>
      </c>
      <c r="J36" s="142">
        <f aca="true" t="shared" si="5" ref="J36:J53">I36-H36</f>
        <v>80272</v>
      </c>
      <c r="K36" s="22" t="s">
        <v>130</v>
      </c>
      <c r="L36" s="143">
        <v>300</v>
      </c>
    </row>
    <row r="37" spans="1:12" s="146" customFormat="1" ht="17.25" thickBot="1">
      <c r="A37" s="144" t="s">
        <v>107</v>
      </c>
      <c r="B37" s="102" t="s">
        <v>106</v>
      </c>
      <c r="C37" s="103">
        <v>1.2</v>
      </c>
      <c r="D37" s="92">
        <v>79903</v>
      </c>
      <c r="E37" s="99">
        <v>1100</v>
      </c>
      <c r="F37" s="99">
        <v>0</v>
      </c>
      <c r="G37" s="99">
        <v>1535</v>
      </c>
      <c r="H37" s="99">
        <f t="shared" si="3"/>
        <v>14460.84</v>
      </c>
      <c r="I37" s="141">
        <f t="shared" si="4"/>
        <v>94798.84</v>
      </c>
      <c r="J37" s="142">
        <f t="shared" si="5"/>
        <v>80338</v>
      </c>
      <c r="K37" s="23" t="s">
        <v>131</v>
      </c>
      <c r="L37" s="145">
        <v>400</v>
      </c>
    </row>
    <row r="38" spans="1:12" ht="17.25" thickBot="1">
      <c r="A38" s="144" t="s">
        <v>5</v>
      </c>
      <c r="B38" s="102" t="s">
        <v>172</v>
      </c>
      <c r="C38" s="103">
        <v>2.7</v>
      </c>
      <c r="D38" s="92">
        <v>75527</v>
      </c>
      <c r="E38" s="99">
        <v>1100</v>
      </c>
      <c r="F38" s="99">
        <v>0</v>
      </c>
      <c r="G38" s="99">
        <v>1535</v>
      </c>
      <c r="H38" s="99">
        <f>(D38-E38-F38+G38)*18%</f>
        <v>13673.16</v>
      </c>
      <c r="I38" s="141">
        <f>D38-E38-F38+G38+H38</f>
        <v>89635.16</v>
      </c>
      <c r="J38" s="142">
        <f>I38-H38</f>
        <v>75962</v>
      </c>
      <c r="K38" s="23" t="s">
        <v>132</v>
      </c>
      <c r="L38" s="145">
        <v>500</v>
      </c>
    </row>
    <row r="39" spans="1:12" ht="17.25" thickBot="1">
      <c r="A39" s="144" t="s">
        <v>5</v>
      </c>
      <c r="B39" s="128" t="s">
        <v>11</v>
      </c>
      <c r="C39" s="103">
        <v>8</v>
      </c>
      <c r="D39" s="92">
        <v>75577</v>
      </c>
      <c r="E39" s="99">
        <v>1100</v>
      </c>
      <c r="F39" s="99">
        <v>0</v>
      </c>
      <c r="G39" s="99">
        <v>1535</v>
      </c>
      <c r="H39" s="99">
        <f t="shared" si="3"/>
        <v>13682.16</v>
      </c>
      <c r="I39" s="141">
        <f t="shared" si="4"/>
        <v>89694.16</v>
      </c>
      <c r="J39" s="142">
        <f t="shared" si="5"/>
        <v>76012</v>
      </c>
      <c r="K39" s="23" t="s">
        <v>133</v>
      </c>
      <c r="L39" s="145">
        <v>600</v>
      </c>
    </row>
    <row r="40" spans="1:12" ht="17.25" thickBot="1">
      <c r="A40" s="144" t="s">
        <v>5</v>
      </c>
      <c r="B40" s="128" t="s">
        <v>108</v>
      </c>
      <c r="C40" s="103">
        <v>8</v>
      </c>
      <c r="D40" s="92">
        <v>77547</v>
      </c>
      <c r="E40" s="99">
        <v>1100</v>
      </c>
      <c r="F40" s="99">
        <v>0</v>
      </c>
      <c r="G40" s="99">
        <v>1535</v>
      </c>
      <c r="H40" s="99">
        <f t="shared" si="3"/>
        <v>14036.76</v>
      </c>
      <c r="I40" s="141">
        <f t="shared" si="4"/>
        <v>92018.76</v>
      </c>
      <c r="J40" s="142">
        <f t="shared" si="5"/>
        <v>77982</v>
      </c>
      <c r="K40" s="23" t="s">
        <v>134</v>
      </c>
      <c r="L40" s="145">
        <v>700</v>
      </c>
    </row>
    <row r="41" spans="1:12" s="146" customFormat="1" ht="17.25" thickBot="1">
      <c r="A41" s="144" t="s">
        <v>24</v>
      </c>
      <c r="B41" s="128" t="s">
        <v>89</v>
      </c>
      <c r="C41" s="103">
        <v>18</v>
      </c>
      <c r="D41" s="92">
        <v>77243</v>
      </c>
      <c r="E41" s="99">
        <v>1100</v>
      </c>
      <c r="F41" s="99">
        <v>0</v>
      </c>
      <c r="G41" s="99">
        <v>1535</v>
      </c>
      <c r="H41" s="99">
        <f t="shared" si="3"/>
        <v>13982.039999999999</v>
      </c>
      <c r="I41" s="141">
        <f t="shared" si="4"/>
        <v>91660.04</v>
      </c>
      <c r="J41" s="142">
        <f t="shared" si="5"/>
        <v>77678</v>
      </c>
      <c r="K41" s="23" t="s">
        <v>135</v>
      </c>
      <c r="L41" s="145">
        <v>750</v>
      </c>
    </row>
    <row r="42" spans="1:12" ht="17.25" thickBot="1">
      <c r="A42" s="144" t="s">
        <v>9</v>
      </c>
      <c r="B42" s="105" t="s">
        <v>8</v>
      </c>
      <c r="C42" s="103">
        <v>1.2</v>
      </c>
      <c r="D42" s="92">
        <v>75977</v>
      </c>
      <c r="E42" s="99">
        <v>1100</v>
      </c>
      <c r="F42" s="99">
        <v>0</v>
      </c>
      <c r="G42" s="99">
        <v>1535</v>
      </c>
      <c r="H42" s="99">
        <f t="shared" si="3"/>
        <v>13754.16</v>
      </c>
      <c r="I42" s="141">
        <f t="shared" si="4"/>
        <v>90166.16</v>
      </c>
      <c r="J42" s="142">
        <f t="shared" si="5"/>
        <v>76412</v>
      </c>
      <c r="K42" s="29" t="s">
        <v>136</v>
      </c>
      <c r="L42" s="147">
        <v>800</v>
      </c>
    </row>
    <row r="43" spans="1:10" ht="13.5" thickBot="1">
      <c r="A43" s="144" t="s">
        <v>71</v>
      </c>
      <c r="B43" s="102" t="s">
        <v>70</v>
      </c>
      <c r="C43" s="103">
        <v>0.35</v>
      </c>
      <c r="D43" s="92">
        <v>78074</v>
      </c>
      <c r="E43" s="99">
        <v>1100</v>
      </c>
      <c r="F43" s="99">
        <v>0</v>
      </c>
      <c r="G43" s="99">
        <v>1535</v>
      </c>
      <c r="H43" s="99">
        <f t="shared" si="3"/>
        <v>14131.619999999999</v>
      </c>
      <c r="I43" s="141">
        <f t="shared" si="4"/>
        <v>92640.62</v>
      </c>
      <c r="J43" s="142">
        <f t="shared" si="5"/>
        <v>78509</v>
      </c>
    </row>
    <row r="44" spans="1:10" ht="13.5" thickBot="1">
      <c r="A44" s="144" t="s">
        <v>10</v>
      </c>
      <c r="B44" s="105" t="s">
        <v>113</v>
      </c>
      <c r="C44" s="103">
        <v>0.28</v>
      </c>
      <c r="D44" s="92">
        <v>78845</v>
      </c>
      <c r="E44" s="99">
        <v>1100</v>
      </c>
      <c r="F44" s="99">
        <v>0</v>
      </c>
      <c r="G44" s="99">
        <v>1535</v>
      </c>
      <c r="H44" s="99">
        <f t="shared" si="3"/>
        <v>14270.4</v>
      </c>
      <c r="I44" s="141">
        <f t="shared" si="4"/>
        <v>93550.4</v>
      </c>
      <c r="J44" s="142">
        <f t="shared" si="5"/>
        <v>79280</v>
      </c>
    </row>
    <row r="45" spans="1:10" ht="13.5" thickBot="1">
      <c r="A45" s="144" t="s">
        <v>10</v>
      </c>
      <c r="B45" s="105" t="s">
        <v>112</v>
      </c>
      <c r="C45" s="148">
        <v>0.22</v>
      </c>
      <c r="D45" s="92">
        <v>78845</v>
      </c>
      <c r="E45" s="99">
        <v>1100</v>
      </c>
      <c r="F45" s="99">
        <v>0</v>
      </c>
      <c r="G45" s="99">
        <v>1535</v>
      </c>
      <c r="H45" s="99">
        <f t="shared" si="3"/>
        <v>14270.4</v>
      </c>
      <c r="I45" s="141">
        <f t="shared" si="4"/>
        <v>93550.4</v>
      </c>
      <c r="J45" s="142">
        <f t="shared" si="5"/>
        <v>79280</v>
      </c>
    </row>
    <row r="46" spans="1:10" ht="13.5" thickBot="1">
      <c r="A46" s="144" t="s">
        <v>33</v>
      </c>
      <c r="B46" s="102" t="s">
        <v>34</v>
      </c>
      <c r="C46" s="103">
        <v>0.43</v>
      </c>
      <c r="D46" s="92">
        <v>82155</v>
      </c>
      <c r="E46" s="99">
        <v>1100</v>
      </c>
      <c r="F46" s="99">
        <v>0</v>
      </c>
      <c r="G46" s="99">
        <v>1535</v>
      </c>
      <c r="H46" s="99">
        <f t="shared" si="3"/>
        <v>14866.199999999999</v>
      </c>
      <c r="I46" s="141">
        <f t="shared" si="4"/>
        <v>97456.2</v>
      </c>
      <c r="J46" s="142">
        <f t="shared" si="5"/>
        <v>82590</v>
      </c>
    </row>
    <row r="47" spans="1:10" s="149" customFormat="1" ht="13.5" thickBot="1">
      <c r="A47" s="144" t="s">
        <v>33</v>
      </c>
      <c r="B47" s="102" t="s">
        <v>93</v>
      </c>
      <c r="C47" s="103">
        <v>0.22</v>
      </c>
      <c r="D47" s="92">
        <v>83505</v>
      </c>
      <c r="E47" s="99">
        <v>1100</v>
      </c>
      <c r="F47" s="99">
        <v>0</v>
      </c>
      <c r="G47" s="99">
        <v>1535</v>
      </c>
      <c r="H47" s="99">
        <f t="shared" si="3"/>
        <v>15109.199999999999</v>
      </c>
      <c r="I47" s="141">
        <f t="shared" si="4"/>
        <v>99049.2</v>
      </c>
      <c r="J47" s="142">
        <f t="shared" si="5"/>
        <v>83940</v>
      </c>
    </row>
    <row r="48" spans="1:11" ht="14.25" thickBot="1">
      <c r="A48" s="144" t="s">
        <v>33</v>
      </c>
      <c r="B48" s="102" t="s">
        <v>91</v>
      </c>
      <c r="C48" s="103"/>
      <c r="D48" s="92">
        <v>78025</v>
      </c>
      <c r="E48" s="99">
        <v>1100</v>
      </c>
      <c r="F48" s="99">
        <v>0</v>
      </c>
      <c r="G48" s="99">
        <v>1535</v>
      </c>
      <c r="H48" s="99">
        <f t="shared" si="3"/>
        <v>14122.8</v>
      </c>
      <c r="I48" s="141">
        <f t="shared" si="4"/>
        <v>92582.8</v>
      </c>
      <c r="J48" s="142">
        <f t="shared" si="5"/>
        <v>78460</v>
      </c>
      <c r="K48" s="20" t="s">
        <v>75</v>
      </c>
    </row>
    <row r="49" spans="1:12" s="149" customFormat="1" ht="13.5" thickBot="1">
      <c r="A49" s="144" t="s">
        <v>33</v>
      </c>
      <c r="B49" s="102" t="s">
        <v>111</v>
      </c>
      <c r="C49" s="103"/>
      <c r="D49" s="92">
        <v>82695</v>
      </c>
      <c r="E49" s="99">
        <v>1100</v>
      </c>
      <c r="F49" s="99">
        <v>0</v>
      </c>
      <c r="G49" s="99">
        <v>1535</v>
      </c>
      <c r="H49" s="99">
        <f t="shared" si="3"/>
        <v>14963.4</v>
      </c>
      <c r="I49" s="141">
        <f t="shared" si="4"/>
        <v>98093.4</v>
      </c>
      <c r="J49" s="142">
        <f t="shared" si="5"/>
        <v>83130</v>
      </c>
      <c r="K49" s="131"/>
      <c r="L49" s="131"/>
    </row>
    <row r="50" spans="1:12" ht="13.5" thickBot="1">
      <c r="A50" s="144" t="s">
        <v>2</v>
      </c>
      <c r="B50" s="128" t="s">
        <v>3</v>
      </c>
      <c r="C50" s="103" t="s">
        <v>27</v>
      </c>
      <c r="D50" s="92">
        <v>72280</v>
      </c>
      <c r="E50" s="127">
        <v>0</v>
      </c>
      <c r="F50" s="99">
        <v>0</v>
      </c>
      <c r="G50" s="99">
        <v>1535</v>
      </c>
      <c r="H50" s="99">
        <f t="shared" si="3"/>
        <v>13286.699999999999</v>
      </c>
      <c r="I50" s="141">
        <f t="shared" si="4"/>
        <v>87101.7</v>
      </c>
      <c r="J50" s="142">
        <f t="shared" si="5"/>
        <v>73815</v>
      </c>
      <c r="K50" s="149"/>
      <c r="L50" s="149"/>
    </row>
    <row r="51" spans="1:10" ht="13.5" thickBot="1">
      <c r="A51" s="144" t="s">
        <v>2</v>
      </c>
      <c r="B51" s="128" t="s">
        <v>4</v>
      </c>
      <c r="C51" s="103" t="s">
        <v>27</v>
      </c>
      <c r="D51" s="92">
        <v>67989</v>
      </c>
      <c r="E51" s="127">
        <v>0</v>
      </c>
      <c r="F51" s="99">
        <v>0</v>
      </c>
      <c r="G51" s="99">
        <v>1535</v>
      </c>
      <c r="H51" s="99">
        <f t="shared" si="3"/>
        <v>12514.32</v>
      </c>
      <c r="I51" s="141">
        <f t="shared" si="4"/>
        <v>82038.32</v>
      </c>
      <c r="J51" s="142">
        <f t="shared" si="5"/>
        <v>69524</v>
      </c>
    </row>
    <row r="52" spans="1:12" s="149" customFormat="1" ht="13.5" thickBot="1">
      <c r="A52" s="144" t="s">
        <v>2</v>
      </c>
      <c r="B52" s="102" t="s">
        <v>13</v>
      </c>
      <c r="C52" s="103" t="s">
        <v>27</v>
      </c>
      <c r="D52" s="92">
        <v>71517</v>
      </c>
      <c r="E52" s="127">
        <v>0</v>
      </c>
      <c r="F52" s="99">
        <v>0</v>
      </c>
      <c r="G52" s="99">
        <v>1535</v>
      </c>
      <c r="H52" s="99">
        <f t="shared" si="3"/>
        <v>13149.359999999999</v>
      </c>
      <c r="I52" s="141">
        <f t="shared" si="4"/>
        <v>86201.36</v>
      </c>
      <c r="J52" s="142">
        <f t="shared" si="5"/>
        <v>73052</v>
      </c>
      <c r="K52" s="131"/>
      <c r="L52" s="131"/>
    </row>
    <row r="53" spans="1:10" ht="13.5" thickBot="1">
      <c r="A53" s="63" t="s">
        <v>2</v>
      </c>
      <c r="B53" s="19" t="s">
        <v>28</v>
      </c>
      <c r="C53" s="108" t="s">
        <v>27</v>
      </c>
      <c r="D53" s="94">
        <v>73715</v>
      </c>
      <c r="E53" s="130">
        <v>0</v>
      </c>
      <c r="F53" s="99">
        <v>0</v>
      </c>
      <c r="G53" s="99">
        <v>1535</v>
      </c>
      <c r="H53" s="99">
        <f t="shared" si="3"/>
        <v>13545</v>
      </c>
      <c r="I53" s="141">
        <f t="shared" si="4"/>
        <v>88795</v>
      </c>
      <c r="J53" s="142">
        <f t="shared" si="5"/>
        <v>75250</v>
      </c>
    </row>
    <row r="54" spans="2:10" ht="13.5" thickBot="1">
      <c r="B54" s="132"/>
      <c r="D54" s="133"/>
      <c r="E54" s="133"/>
      <c r="F54" s="133"/>
      <c r="G54" s="133"/>
      <c r="H54" s="133"/>
      <c r="I54" s="133"/>
      <c r="J54" s="133"/>
    </row>
    <row r="55" spans="1:10" ht="16.5" thickBot="1">
      <c r="A55" s="278" t="s">
        <v>76</v>
      </c>
      <c r="B55" s="279"/>
      <c r="C55" s="279"/>
      <c r="D55" s="279"/>
      <c r="E55" s="279"/>
      <c r="F55" s="279"/>
      <c r="G55" s="279"/>
      <c r="H55" s="279"/>
      <c r="I55" s="279"/>
      <c r="J55" s="279"/>
    </row>
    <row r="56" spans="1:10" ht="13.5" thickBot="1">
      <c r="A56" s="241" t="s">
        <v>14</v>
      </c>
      <c r="B56" s="242"/>
      <c r="C56" s="150" t="s">
        <v>7</v>
      </c>
      <c r="D56" s="115" t="s">
        <v>0</v>
      </c>
      <c r="E56" s="115" t="s">
        <v>15</v>
      </c>
      <c r="F56" s="115"/>
      <c r="G56" s="150" t="s">
        <v>16</v>
      </c>
      <c r="H56" s="115" t="s">
        <v>167</v>
      </c>
      <c r="I56" s="115" t="s">
        <v>1</v>
      </c>
      <c r="J56" s="53" t="s">
        <v>69</v>
      </c>
    </row>
    <row r="57" spans="1:15" ht="13.5" thickBot="1">
      <c r="A57" s="151" t="s">
        <v>30</v>
      </c>
      <c r="B57" s="119" t="s">
        <v>80</v>
      </c>
      <c r="C57" s="98">
        <v>0.92</v>
      </c>
      <c r="D57" s="83">
        <v>73855</v>
      </c>
      <c r="E57" s="99">
        <v>1100</v>
      </c>
      <c r="F57" s="99">
        <v>0</v>
      </c>
      <c r="G57" s="99">
        <v>1535</v>
      </c>
      <c r="H57" s="99">
        <f aca="true" t="shared" si="6" ref="H57:H66">(D57-E57-F57+G57)*18%</f>
        <v>13372.199999999999</v>
      </c>
      <c r="I57" s="141">
        <f aca="true" t="shared" si="7" ref="I57:I66">D57-E57-F57+G57+H57</f>
        <v>87662.2</v>
      </c>
      <c r="J57" s="142">
        <f aca="true" t="shared" si="8" ref="J57:J66">I57-H57</f>
        <v>74290</v>
      </c>
      <c r="L57" s="152"/>
      <c r="O57" s="81"/>
    </row>
    <row r="58" spans="1:15" ht="13.5" thickBot="1">
      <c r="A58" s="153" t="s">
        <v>173</v>
      </c>
      <c r="B58" s="121" t="s">
        <v>170</v>
      </c>
      <c r="C58" s="103">
        <v>1.1</v>
      </c>
      <c r="D58" s="84">
        <v>73455</v>
      </c>
      <c r="E58" s="99">
        <v>1100</v>
      </c>
      <c r="F58" s="99">
        <v>0</v>
      </c>
      <c r="G58" s="99">
        <v>1535</v>
      </c>
      <c r="H58" s="99">
        <f t="shared" si="6"/>
        <v>13300.199999999999</v>
      </c>
      <c r="I58" s="141">
        <f t="shared" si="7"/>
        <v>87190.2</v>
      </c>
      <c r="J58" s="142">
        <f>I58-H58</f>
        <v>73890</v>
      </c>
      <c r="L58" s="152"/>
      <c r="O58" s="81"/>
    </row>
    <row r="59" spans="1:15" ht="13.5" thickBot="1">
      <c r="A59" s="153" t="s">
        <v>30</v>
      </c>
      <c r="B59" s="121" t="s">
        <v>120</v>
      </c>
      <c r="C59" s="103">
        <v>2</v>
      </c>
      <c r="D59" s="84">
        <v>73855</v>
      </c>
      <c r="E59" s="99">
        <v>1100</v>
      </c>
      <c r="F59" s="99">
        <v>0</v>
      </c>
      <c r="G59" s="99">
        <v>1535</v>
      </c>
      <c r="H59" s="99">
        <f t="shared" si="6"/>
        <v>13372.199999999999</v>
      </c>
      <c r="I59" s="141">
        <f t="shared" si="7"/>
        <v>87662.2</v>
      </c>
      <c r="J59" s="142">
        <f t="shared" si="8"/>
        <v>74290</v>
      </c>
      <c r="L59" s="152"/>
      <c r="O59" s="81"/>
    </row>
    <row r="60" spans="1:15" ht="13.5" thickBot="1">
      <c r="A60" s="153" t="s">
        <v>30</v>
      </c>
      <c r="B60" s="121" t="s">
        <v>169</v>
      </c>
      <c r="C60" s="103">
        <v>3</v>
      </c>
      <c r="D60" s="84">
        <v>73805</v>
      </c>
      <c r="E60" s="99">
        <v>1100</v>
      </c>
      <c r="F60" s="99">
        <v>0</v>
      </c>
      <c r="G60" s="99">
        <v>1535</v>
      </c>
      <c r="H60" s="99">
        <f t="shared" si="6"/>
        <v>13363.199999999999</v>
      </c>
      <c r="I60" s="141">
        <f t="shared" si="7"/>
        <v>87603.2</v>
      </c>
      <c r="J60" s="142">
        <f t="shared" si="8"/>
        <v>74240</v>
      </c>
      <c r="L60" s="152"/>
      <c r="O60" s="81"/>
    </row>
    <row r="61" spans="1:15" ht="13.5" thickBot="1">
      <c r="A61" s="153" t="s">
        <v>74</v>
      </c>
      <c r="B61" s="121" t="s">
        <v>12</v>
      </c>
      <c r="C61" s="103">
        <v>4.2</v>
      </c>
      <c r="D61" s="84">
        <v>82673</v>
      </c>
      <c r="E61" s="99">
        <v>1100</v>
      </c>
      <c r="F61" s="99">
        <v>0</v>
      </c>
      <c r="G61" s="99">
        <v>1535</v>
      </c>
      <c r="H61" s="99">
        <f t="shared" si="6"/>
        <v>14959.439999999999</v>
      </c>
      <c r="I61" s="141">
        <f t="shared" si="7"/>
        <v>98067.44</v>
      </c>
      <c r="J61" s="142">
        <f t="shared" si="8"/>
        <v>83108</v>
      </c>
      <c r="L61" s="152"/>
      <c r="O61" s="81"/>
    </row>
    <row r="62" spans="1:15" ht="13.5" thickBot="1">
      <c r="A62" s="153" t="s">
        <v>36</v>
      </c>
      <c r="B62" s="121" t="s">
        <v>35</v>
      </c>
      <c r="C62" s="103">
        <v>6.5</v>
      </c>
      <c r="D62" s="84">
        <v>81517</v>
      </c>
      <c r="E62" s="99">
        <v>1100</v>
      </c>
      <c r="F62" s="99">
        <v>0</v>
      </c>
      <c r="G62" s="99">
        <v>1535</v>
      </c>
      <c r="H62" s="99">
        <f t="shared" si="6"/>
        <v>14751.359999999999</v>
      </c>
      <c r="I62" s="141">
        <f t="shared" si="7"/>
        <v>96703.36</v>
      </c>
      <c r="J62" s="142">
        <f t="shared" si="8"/>
        <v>81952</v>
      </c>
      <c r="L62" s="152"/>
      <c r="O62" s="81"/>
    </row>
    <row r="63" spans="1:15" ht="13.5" thickBot="1">
      <c r="A63" s="153" t="s">
        <v>73</v>
      </c>
      <c r="B63" s="121" t="s">
        <v>72</v>
      </c>
      <c r="C63" s="103">
        <v>50</v>
      </c>
      <c r="D63" s="84">
        <v>82837</v>
      </c>
      <c r="E63" s="99">
        <v>1100</v>
      </c>
      <c r="F63" s="99">
        <v>0</v>
      </c>
      <c r="G63" s="99">
        <v>1535</v>
      </c>
      <c r="H63" s="99">
        <f t="shared" si="6"/>
        <v>14988.96</v>
      </c>
      <c r="I63" s="141">
        <f t="shared" si="7"/>
        <v>98260.95999999999</v>
      </c>
      <c r="J63" s="142">
        <f t="shared" si="8"/>
        <v>83272</v>
      </c>
      <c r="L63" s="152"/>
      <c r="O63" s="81"/>
    </row>
    <row r="64" spans="1:15" ht="13.5" thickBot="1">
      <c r="A64" s="153" t="s">
        <v>2</v>
      </c>
      <c r="B64" s="121" t="s">
        <v>29</v>
      </c>
      <c r="C64" s="103" t="s">
        <v>27</v>
      </c>
      <c r="D64" s="84">
        <v>75116</v>
      </c>
      <c r="E64" s="127">
        <v>0</v>
      </c>
      <c r="F64" s="125">
        <v>0</v>
      </c>
      <c r="G64" s="99">
        <v>1535</v>
      </c>
      <c r="H64" s="99">
        <f t="shared" si="6"/>
        <v>13797.18</v>
      </c>
      <c r="I64" s="141">
        <f t="shared" si="7"/>
        <v>90448.18</v>
      </c>
      <c r="J64" s="142">
        <f t="shared" si="8"/>
        <v>76651</v>
      </c>
      <c r="L64" s="152"/>
      <c r="O64" s="81"/>
    </row>
    <row r="65" spans="1:15" ht="13.5" thickBot="1">
      <c r="A65" s="153" t="s">
        <v>2</v>
      </c>
      <c r="B65" s="121" t="s">
        <v>31</v>
      </c>
      <c r="C65" s="103" t="s">
        <v>27</v>
      </c>
      <c r="D65" s="84">
        <v>73960</v>
      </c>
      <c r="E65" s="127">
        <v>0</v>
      </c>
      <c r="F65" s="125">
        <v>0</v>
      </c>
      <c r="G65" s="99">
        <v>1535</v>
      </c>
      <c r="H65" s="99">
        <f t="shared" si="6"/>
        <v>13589.1</v>
      </c>
      <c r="I65" s="141">
        <f t="shared" si="7"/>
        <v>89084.1</v>
      </c>
      <c r="J65" s="142">
        <f t="shared" si="8"/>
        <v>75495</v>
      </c>
      <c r="L65" s="152"/>
      <c r="O65" s="81"/>
    </row>
    <row r="66" spans="1:15" ht="13.5" thickBot="1">
      <c r="A66" s="154" t="s">
        <v>2</v>
      </c>
      <c r="B66" s="155" t="s">
        <v>32</v>
      </c>
      <c r="C66" s="108" t="s">
        <v>27</v>
      </c>
      <c r="D66" s="85">
        <v>66975</v>
      </c>
      <c r="E66" s="130">
        <v>0</v>
      </c>
      <c r="F66" s="156">
        <v>0</v>
      </c>
      <c r="G66" s="99">
        <v>1535</v>
      </c>
      <c r="H66" s="99">
        <f t="shared" si="6"/>
        <v>12331.8</v>
      </c>
      <c r="I66" s="141">
        <f t="shared" si="7"/>
        <v>80841.8</v>
      </c>
      <c r="J66" s="142">
        <f t="shared" si="8"/>
        <v>68510</v>
      </c>
      <c r="L66" s="152"/>
      <c r="O66" s="81"/>
    </row>
    <row r="67" ht="13.5" thickBot="1">
      <c r="D67" s="85"/>
    </row>
    <row r="68" ht="13.5">
      <c r="A68" s="20"/>
    </row>
  </sheetData>
  <sheetProtection formatCells="0" formatColumns="0" formatRows="0" insertColumns="0" deleteColumns="0" deleteRows="0"/>
  <mergeCells count="14">
    <mergeCell ref="B5:J5"/>
    <mergeCell ref="A6:J6"/>
    <mergeCell ref="A1:K1"/>
    <mergeCell ref="B3:J3"/>
    <mergeCell ref="B4:J4"/>
    <mergeCell ref="K8:L9"/>
    <mergeCell ref="K34:L35"/>
    <mergeCell ref="A35:B35"/>
    <mergeCell ref="A55:J55"/>
    <mergeCell ref="A56:B56"/>
    <mergeCell ref="A8:J8"/>
    <mergeCell ref="A9:J9"/>
    <mergeCell ref="A10:B10"/>
    <mergeCell ref="A34:J34"/>
  </mergeCells>
  <printOptions/>
  <pageMargins left="0.511811023622047" right="0.511811023622047" top="0.734251969" bottom="0.261811024" header="0.511811023622047" footer="0.511811023622047"/>
  <pageSetup horizontalDpi="300" verticalDpi="30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B1">
      <selection activeCell="E60" sqref="E60"/>
    </sheetView>
  </sheetViews>
  <sheetFormatPr defaultColWidth="9.140625" defaultRowHeight="12.75"/>
  <cols>
    <col min="1" max="1" width="11.140625" style="131" bestFit="1" customWidth="1"/>
    <col min="2" max="2" width="17.8515625" style="131" bestFit="1" customWidth="1"/>
    <col min="3" max="3" width="6.28125" style="131" bestFit="1" customWidth="1"/>
    <col min="4" max="4" width="9.7109375" style="131" bestFit="1" customWidth="1"/>
    <col min="5" max="5" width="10.7109375" style="131" bestFit="1" customWidth="1"/>
    <col min="6" max="6" width="10.7109375" style="131" customWidth="1"/>
    <col min="7" max="7" width="9.57421875" style="131" bestFit="1" customWidth="1"/>
    <col min="8" max="8" width="10.140625" style="131" bestFit="1" customWidth="1"/>
    <col min="9" max="9" width="9.57421875" style="131" bestFit="1" customWidth="1"/>
    <col min="10" max="10" width="22.28125" style="131" customWidth="1"/>
    <col min="11" max="11" width="21.140625" style="131" customWidth="1"/>
    <col min="12" max="12" width="15.421875" style="131" customWidth="1"/>
    <col min="13" max="13" width="4.421875" style="131" bestFit="1" customWidth="1"/>
    <col min="14" max="16384" width="9.140625" style="131" customWidth="1"/>
  </cols>
  <sheetData>
    <row r="1" spans="1:13" ht="23.25">
      <c r="A1" s="239" t="s">
        <v>87</v>
      </c>
      <c r="B1" s="240"/>
      <c r="C1" s="240"/>
      <c r="D1" s="240"/>
      <c r="E1" s="240"/>
      <c r="F1" s="240"/>
      <c r="G1" s="240"/>
      <c r="H1" s="240"/>
      <c r="I1" s="240"/>
      <c r="J1" s="240"/>
      <c r="K1" s="157"/>
      <c r="L1" s="157"/>
      <c r="M1" s="157"/>
    </row>
    <row r="2" spans="1:13" ht="16.5">
      <c r="A2" s="158" t="s">
        <v>82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  <c r="M2" s="160"/>
    </row>
    <row r="3" spans="1:13" ht="15">
      <c r="A3" s="161"/>
      <c r="B3" s="236" t="s">
        <v>83</v>
      </c>
      <c r="C3" s="236"/>
      <c r="D3" s="236"/>
      <c r="E3" s="236"/>
      <c r="F3" s="236"/>
      <c r="G3" s="236"/>
      <c r="H3" s="236"/>
      <c r="I3" s="236"/>
      <c r="J3" s="236"/>
      <c r="K3" s="160"/>
      <c r="L3" s="160"/>
      <c r="M3" s="160"/>
    </row>
    <row r="4" spans="1:13" ht="15">
      <c r="A4" s="161"/>
      <c r="B4" s="236" t="s">
        <v>84</v>
      </c>
      <c r="C4" s="236"/>
      <c r="D4" s="236"/>
      <c r="E4" s="236"/>
      <c r="F4" s="236"/>
      <c r="G4" s="236"/>
      <c r="H4" s="236"/>
      <c r="I4" s="236"/>
      <c r="J4" s="236"/>
      <c r="K4" s="160"/>
      <c r="L4" s="160"/>
      <c r="M4" s="160"/>
    </row>
    <row r="5" spans="1:13" ht="15">
      <c r="A5" s="161"/>
      <c r="B5" s="236" t="s">
        <v>85</v>
      </c>
      <c r="C5" s="236"/>
      <c r="D5" s="236"/>
      <c r="E5" s="236"/>
      <c r="F5" s="236"/>
      <c r="G5" s="236"/>
      <c r="H5" s="236"/>
      <c r="I5" s="236"/>
      <c r="J5" s="236"/>
      <c r="K5" s="160"/>
      <c r="L5" s="160"/>
      <c r="M5" s="160"/>
    </row>
    <row r="6" spans="1:13" ht="18.75" thickBot="1">
      <c r="A6" s="237" t="s">
        <v>86</v>
      </c>
      <c r="B6" s="238"/>
      <c r="C6" s="238"/>
      <c r="D6" s="238"/>
      <c r="E6" s="238"/>
      <c r="F6" s="238"/>
      <c r="G6" s="238"/>
      <c r="H6" s="238"/>
      <c r="I6" s="238"/>
      <c r="J6" s="238"/>
      <c r="K6" s="162"/>
      <c r="L6" s="162"/>
      <c r="M6" s="162"/>
    </row>
    <row r="7" spans="11:13" ht="12.75">
      <c r="K7" s="163"/>
      <c r="L7" s="157"/>
      <c r="M7" s="164"/>
    </row>
    <row r="8" spans="11:13" ht="13.5" thickBot="1">
      <c r="K8" s="172"/>
      <c r="L8" s="160"/>
      <c r="M8" s="173"/>
    </row>
    <row r="9" spans="1:13" ht="16.5" customHeight="1" thickBot="1">
      <c r="A9" s="230" t="s">
        <v>183</v>
      </c>
      <c r="B9" s="231"/>
      <c r="C9" s="231"/>
      <c r="D9" s="231"/>
      <c r="E9" s="231"/>
      <c r="F9" s="231"/>
      <c r="G9" s="231"/>
      <c r="H9" s="231"/>
      <c r="I9" s="231"/>
      <c r="J9" s="231"/>
      <c r="K9" s="224" t="s">
        <v>121</v>
      </c>
      <c r="L9" s="225"/>
      <c r="M9" s="226"/>
    </row>
    <row r="10" spans="1:13" ht="16.5" customHeight="1" thickBot="1">
      <c r="A10" s="280" t="s">
        <v>26</v>
      </c>
      <c r="B10" s="281"/>
      <c r="C10" s="281"/>
      <c r="D10" s="281"/>
      <c r="E10" s="281"/>
      <c r="F10" s="281"/>
      <c r="G10" s="281"/>
      <c r="H10" s="281"/>
      <c r="I10" s="281"/>
      <c r="J10" s="282"/>
      <c r="K10" s="227"/>
      <c r="L10" s="228"/>
      <c r="M10" s="229"/>
    </row>
    <row r="11" spans="1:13" ht="17.25" thickBot="1">
      <c r="A11" s="241" t="s">
        <v>14</v>
      </c>
      <c r="B11" s="242"/>
      <c r="C11" s="115" t="s">
        <v>7</v>
      </c>
      <c r="D11" s="115" t="s">
        <v>0</v>
      </c>
      <c r="E11" s="115" t="s">
        <v>15</v>
      </c>
      <c r="F11" s="115"/>
      <c r="G11" s="115" t="s">
        <v>16</v>
      </c>
      <c r="H11" s="115" t="s">
        <v>167</v>
      </c>
      <c r="I11" s="115" t="s">
        <v>1</v>
      </c>
      <c r="J11" s="69" t="s">
        <v>69</v>
      </c>
      <c r="K11" s="21" t="s">
        <v>122</v>
      </c>
      <c r="L11" s="22"/>
      <c r="M11" s="143">
        <v>300</v>
      </c>
    </row>
    <row r="12" spans="1:15" ht="17.25" thickBot="1">
      <c r="A12" s="151" t="s">
        <v>155</v>
      </c>
      <c r="B12" s="174" t="s">
        <v>102</v>
      </c>
      <c r="C12" s="98">
        <v>11</v>
      </c>
      <c r="D12" s="175">
        <v>91382</v>
      </c>
      <c r="E12" s="99">
        <v>1100</v>
      </c>
      <c r="F12" s="175"/>
      <c r="G12" s="141">
        <v>2247.07</v>
      </c>
      <c r="H12" s="175">
        <f>(D12-E12+G12)*18%</f>
        <v>16655.2326</v>
      </c>
      <c r="I12" s="141">
        <f>D12-E12+G12+H12</f>
        <v>109184.30260000001</v>
      </c>
      <c r="J12" s="142">
        <f>I12-H12</f>
        <v>92529.07</v>
      </c>
      <c r="K12" s="23" t="s">
        <v>123</v>
      </c>
      <c r="L12" s="23"/>
      <c r="M12" s="145">
        <v>400</v>
      </c>
      <c r="O12" s="133"/>
    </row>
    <row r="13" spans="1:15" ht="17.25" thickBot="1">
      <c r="A13" s="153" t="s">
        <v>155</v>
      </c>
      <c r="B13" s="176" t="s">
        <v>98</v>
      </c>
      <c r="C13" s="103" t="s">
        <v>101</v>
      </c>
      <c r="D13" s="175">
        <v>90582</v>
      </c>
      <c r="E13" s="99">
        <v>1100</v>
      </c>
      <c r="F13" s="175"/>
      <c r="G13" s="141">
        <v>2247.07</v>
      </c>
      <c r="H13" s="175">
        <f aca="true" t="shared" si="0" ref="H13:H33">(D13-E13+G13)*18%</f>
        <v>16511.2326</v>
      </c>
      <c r="I13" s="141">
        <f aca="true" t="shared" si="1" ref="I13:I33">D13-E13+G13+H13</f>
        <v>108240.30260000001</v>
      </c>
      <c r="J13" s="142">
        <f aca="true" t="shared" si="2" ref="J13:J33">I13-H13</f>
        <v>91729.07</v>
      </c>
      <c r="K13" s="23" t="s">
        <v>124</v>
      </c>
      <c r="L13" s="23"/>
      <c r="M13" s="145">
        <v>500</v>
      </c>
      <c r="O13" s="133"/>
    </row>
    <row r="14" spans="1:15" ht="17.25" thickBot="1">
      <c r="A14" s="153" t="s">
        <v>155</v>
      </c>
      <c r="B14" s="176" t="s">
        <v>20</v>
      </c>
      <c r="C14" s="103">
        <v>6</v>
      </c>
      <c r="D14" s="175">
        <v>91232</v>
      </c>
      <c r="E14" s="99">
        <v>1100</v>
      </c>
      <c r="F14" s="175"/>
      <c r="G14" s="141">
        <v>2247.07</v>
      </c>
      <c r="H14" s="175">
        <f t="shared" si="0"/>
        <v>16628.2326</v>
      </c>
      <c r="I14" s="141">
        <f t="shared" si="1"/>
        <v>109007.30260000001</v>
      </c>
      <c r="J14" s="142">
        <f t="shared" si="2"/>
        <v>92379.07</v>
      </c>
      <c r="K14" s="23" t="s">
        <v>125</v>
      </c>
      <c r="L14" s="23"/>
      <c r="M14" s="145">
        <v>600</v>
      </c>
      <c r="O14" s="133"/>
    </row>
    <row r="15" spans="1:15" ht="17.25" thickBot="1">
      <c r="A15" s="153" t="s">
        <v>155</v>
      </c>
      <c r="B15" s="176" t="s">
        <v>21</v>
      </c>
      <c r="C15" s="103">
        <v>3</v>
      </c>
      <c r="D15" s="175">
        <v>91432</v>
      </c>
      <c r="E15" s="99">
        <v>1100</v>
      </c>
      <c r="F15" s="175"/>
      <c r="G15" s="141">
        <v>2247.07</v>
      </c>
      <c r="H15" s="175">
        <f t="shared" si="0"/>
        <v>16664.2326</v>
      </c>
      <c r="I15" s="141">
        <f t="shared" si="1"/>
        <v>109243.30260000001</v>
      </c>
      <c r="J15" s="142">
        <f t="shared" si="2"/>
        <v>92579.07</v>
      </c>
      <c r="K15" s="23" t="s">
        <v>126</v>
      </c>
      <c r="L15" s="23"/>
      <c r="M15" s="145">
        <v>700</v>
      </c>
      <c r="O15" s="133"/>
    </row>
    <row r="16" spans="1:15" ht="17.25" thickBot="1">
      <c r="A16" s="144" t="s">
        <v>155</v>
      </c>
      <c r="B16" s="102" t="s">
        <v>164</v>
      </c>
      <c r="C16" s="103">
        <v>3.4</v>
      </c>
      <c r="D16" s="92">
        <v>94012</v>
      </c>
      <c r="E16" s="99">
        <v>1100</v>
      </c>
      <c r="F16" s="99"/>
      <c r="G16" s="141">
        <v>2247.07</v>
      </c>
      <c r="H16" s="99">
        <f t="shared" si="0"/>
        <v>17128.6326</v>
      </c>
      <c r="I16" s="141">
        <f t="shared" si="1"/>
        <v>112287.7026</v>
      </c>
      <c r="J16" s="142">
        <f t="shared" si="2"/>
        <v>95159.07</v>
      </c>
      <c r="K16" s="23" t="s">
        <v>127</v>
      </c>
      <c r="L16" s="23"/>
      <c r="M16" s="145">
        <v>800</v>
      </c>
      <c r="O16" s="133"/>
    </row>
    <row r="17" spans="1:15" ht="17.25" thickBot="1">
      <c r="A17" s="144" t="s">
        <v>6</v>
      </c>
      <c r="B17" s="102" t="s">
        <v>17</v>
      </c>
      <c r="C17" s="103">
        <v>3</v>
      </c>
      <c r="D17" s="92">
        <v>92232</v>
      </c>
      <c r="E17" s="99">
        <v>1100</v>
      </c>
      <c r="F17" s="99"/>
      <c r="G17" s="141">
        <v>2247.07</v>
      </c>
      <c r="H17" s="99">
        <f t="shared" si="0"/>
        <v>16808.2326</v>
      </c>
      <c r="I17" s="141">
        <f t="shared" si="1"/>
        <v>110187.30260000001</v>
      </c>
      <c r="J17" s="142">
        <f t="shared" si="2"/>
        <v>93379.07</v>
      </c>
      <c r="K17" s="29" t="s">
        <v>128</v>
      </c>
      <c r="L17" s="29"/>
      <c r="M17" s="147">
        <v>900</v>
      </c>
      <c r="O17" s="133"/>
    </row>
    <row r="18" spans="1:15" ht="13.5" thickBot="1">
      <c r="A18" s="144" t="s">
        <v>18</v>
      </c>
      <c r="B18" s="102" t="s">
        <v>19</v>
      </c>
      <c r="C18" s="103">
        <v>11</v>
      </c>
      <c r="D18" s="92">
        <v>93182</v>
      </c>
      <c r="E18" s="99">
        <v>1100</v>
      </c>
      <c r="F18" s="99"/>
      <c r="G18" s="141">
        <v>2247.07</v>
      </c>
      <c r="H18" s="99">
        <f t="shared" si="0"/>
        <v>16979.2326</v>
      </c>
      <c r="I18" s="141">
        <f t="shared" si="1"/>
        <v>111308.30260000001</v>
      </c>
      <c r="J18" s="142">
        <f t="shared" si="2"/>
        <v>94329.07</v>
      </c>
      <c r="O18" s="133"/>
    </row>
    <row r="19" spans="1:15" ht="17.25" thickBot="1">
      <c r="A19" s="144" t="s">
        <v>156</v>
      </c>
      <c r="B19" s="102" t="s">
        <v>79</v>
      </c>
      <c r="C19" s="103">
        <v>12</v>
      </c>
      <c r="D19" s="92">
        <v>98862</v>
      </c>
      <c r="E19" s="99">
        <v>1100</v>
      </c>
      <c r="F19" s="99"/>
      <c r="G19" s="141">
        <v>2247.07</v>
      </c>
      <c r="H19" s="99">
        <f t="shared" si="0"/>
        <v>18001.6326</v>
      </c>
      <c r="I19" s="141">
        <f t="shared" si="1"/>
        <v>118010.7026</v>
      </c>
      <c r="J19" s="142">
        <f t="shared" si="2"/>
        <v>100009.07</v>
      </c>
      <c r="K19" s="25"/>
      <c r="L19" s="25"/>
      <c r="M19" s="165"/>
      <c r="O19" s="133"/>
    </row>
    <row r="20" spans="1:15" ht="17.25" thickBot="1">
      <c r="A20" s="144" t="s">
        <v>95</v>
      </c>
      <c r="B20" s="102" t="s">
        <v>94</v>
      </c>
      <c r="C20" s="103">
        <v>1.9</v>
      </c>
      <c r="D20" s="92">
        <v>99662</v>
      </c>
      <c r="E20" s="99">
        <v>1100</v>
      </c>
      <c r="F20" s="99"/>
      <c r="G20" s="141">
        <v>2247.07</v>
      </c>
      <c r="H20" s="99">
        <f t="shared" si="0"/>
        <v>18145.6326</v>
      </c>
      <c r="I20" s="141">
        <f t="shared" si="1"/>
        <v>118954.7026</v>
      </c>
      <c r="J20" s="142">
        <f t="shared" si="2"/>
        <v>100809.07</v>
      </c>
      <c r="K20" s="25"/>
      <c r="L20" s="25"/>
      <c r="M20" s="165"/>
      <c r="O20" s="133"/>
    </row>
    <row r="21" spans="1:15" ht="17.25" thickBot="1">
      <c r="A21" s="144" t="s">
        <v>156</v>
      </c>
      <c r="B21" s="102" t="s">
        <v>96</v>
      </c>
      <c r="C21" s="103"/>
      <c r="D21" s="92">
        <v>98062</v>
      </c>
      <c r="E21" s="99">
        <v>1100</v>
      </c>
      <c r="F21" s="99"/>
      <c r="G21" s="141">
        <v>2247.07</v>
      </c>
      <c r="H21" s="99">
        <f t="shared" si="0"/>
        <v>17857.6326</v>
      </c>
      <c r="I21" s="141">
        <f t="shared" si="1"/>
        <v>117066.7026</v>
      </c>
      <c r="J21" s="142">
        <f t="shared" si="2"/>
        <v>99209.07</v>
      </c>
      <c r="K21" s="177"/>
      <c r="L21" s="25"/>
      <c r="M21" s="165"/>
      <c r="O21" s="133"/>
    </row>
    <row r="22" spans="1:15" ht="17.25" thickBot="1">
      <c r="A22" s="144" t="s">
        <v>104</v>
      </c>
      <c r="B22" s="102" t="s">
        <v>105</v>
      </c>
      <c r="C22" s="103">
        <v>12</v>
      </c>
      <c r="D22" s="92">
        <v>93912</v>
      </c>
      <c r="E22" s="99">
        <v>1100</v>
      </c>
      <c r="F22" s="99"/>
      <c r="G22" s="141">
        <v>2247.07</v>
      </c>
      <c r="H22" s="99">
        <f t="shared" si="0"/>
        <v>17110.6326</v>
      </c>
      <c r="I22" s="141">
        <f t="shared" si="1"/>
        <v>112169.7026</v>
      </c>
      <c r="J22" s="142">
        <f t="shared" si="2"/>
        <v>95059.07</v>
      </c>
      <c r="K22" s="25"/>
      <c r="L22" s="25"/>
      <c r="M22" s="165"/>
      <c r="O22" s="133"/>
    </row>
    <row r="23" spans="1:15" ht="17.25" thickBot="1">
      <c r="A23" s="144" t="s">
        <v>104</v>
      </c>
      <c r="B23" s="102" t="s">
        <v>153</v>
      </c>
      <c r="C23" s="103">
        <v>10</v>
      </c>
      <c r="D23" s="92">
        <v>95762</v>
      </c>
      <c r="E23" s="99">
        <v>1100</v>
      </c>
      <c r="F23" s="99"/>
      <c r="G23" s="141">
        <v>2247.07</v>
      </c>
      <c r="H23" s="99">
        <f t="shared" si="0"/>
        <v>17443.6326</v>
      </c>
      <c r="I23" s="141">
        <f t="shared" si="1"/>
        <v>114352.7026</v>
      </c>
      <c r="J23" s="142">
        <f t="shared" si="2"/>
        <v>96909.07</v>
      </c>
      <c r="K23" s="25"/>
      <c r="L23" s="25"/>
      <c r="M23" s="165"/>
      <c r="O23" s="133"/>
    </row>
    <row r="24" spans="1:15" ht="17.25" thickBot="1">
      <c r="A24" s="144" t="s">
        <v>104</v>
      </c>
      <c r="B24" s="102" t="s">
        <v>81</v>
      </c>
      <c r="C24" s="103">
        <v>3</v>
      </c>
      <c r="D24" s="92">
        <v>93812</v>
      </c>
      <c r="E24" s="99">
        <v>1100</v>
      </c>
      <c r="F24" s="99"/>
      <c r="G24" s="141">
        <v>2247.07</v>
      </c>
      <c r="H24" s="99">
        <f t="shared" si="0"/>
        <v>17092.6326</v>
      </c>
      <c r="I24" s="141">
        <f t="shared" si="1"/>
        <v>112051.7026</v>
      </c>
      <c r="J24" s="142">
        <f t="shared" si="2"/>
        <v>94959.07</v>
      </c>
      <c r="K24" s="25"/>
      <c r="L24" s="25"/>
      <c r="M24" s="165"/>
      <c r="O24" s="133"/>
    </row>
    <row r="25" spans="1:15" ht="17.25" thickBot="1">
      <c r="A25" s="144" t="s">
        <v>104</v>
      </c>
      <c r="B25" s="102" t="s">
        <v>90</v>
      </c>
      <c r="C25" s="103">
        <v>8</v>
      </c>
      <c r="D25" s="92">
        <v>97212</v>
      </c>
      <c r="E25" s="99">
        <v>1100</v>
      </c>
      <c r="F25" s="99"/>
      <c r="G25" s="141">
        <v>2247.07</v>
      </c>
      <c r="H25" s="99">
        <f t="shared" si="0"/>
        <v>17704.6326</v>
      </c>
      <c r="I25" s="141">
        <f t="shared" si="1"/>
        <v>116063.7026</v>
      </c>
      <c r="J25" s="142">
        <f t="shared" si="2"/>
        <v>98359.07</v>
      </c>
      <c r="K25" s="25"/>
      <c r="L25" s="25"/>
      <c r="M25" s="165"/>
      <c r="O25" s="133"/>
    </row>
    <row r="26" spans="1:15" ht="17.25" thickBot="1">
      <c r="A26" s="144" t="s">
        <v>104</v>
      </c>
      <c r="B26" s="102" t="s">
        <v>103</v>
      </c>
      <c r="C26" s="103"/>
      <c r="D26" s="92">
        <v>96412</v>
      </c>
      <c r="E26" s="99">
        <v>1100</v>
      </c>
      <c r="F26" s="99"/>
      <c r="G26" s="141">
        <v>2247.07</v>
      </c>
      <c r="H26" s="99">
        <f t="shared" si="0"/>
        <v>17560.6326</v>
      </c>
      <c r="I26" s="141">
        <f t="shared" si="1"/>
        <v>115119.7026</v>
      </c>
      <c r="J26" s="142">
        <f t="shared" si="2"/>
        <v>97559.07</v>
      </c>
      <c r="K26" s="25"/>
      <c r="L26" s="25"/>
      <c r="M26" s="165"/>
      <c r="O26" s="133"/>
    </row>
    <row r="27" spans="1:15" ht="17.25" thickBot="1">
      <c r="A27" s="144" t="s">
        <v>160</v>
      </c>
      <c r="B27" s="102" t="s">
        <v>161</v>
      </c>
      <c r="C27" s="103">
        <v>40</v>
      </c>
      <c r="D27" s="92">
        <v>95462</v>
      </c>
      <c r="E27" s="99">
        <v>1100</v>
      </c>
      <c r="F27" s="99"/>
      <c r="G27" s="141">
        <v>2247.07</v>
      </c>
      <c r="H27" s="99">
        <f t="shared" si="0"/>
        <v>17389.6326</v>
      </c>
      <c r="I27" s="141">
        <f t="shared" si="1"/>
        <v>113998.7026</v>
      </c>
      <c r="J27" s="142">
        <f t="shared" si="2"/>
        <v>96609.07</v>
      </c>
      <c r="K27" s="25"/>
      <c r="L27" s="25"/>
      <c r="M27" s="165"/>
      <c r="O27" s="133"/>
    </row>
    <row r="28" spans="1:15" ht="17.25" thickBot="1">
      <c r="A28" s="144" t="s">
        <v>160</v>
      </c>
      <c r="B28" s="102" t="s">
        <v>159</v>
      </c>
      <c r="C28" s="103">
        <v>8</v>
      </c>
      <c r="D28" s="92">
        <v>93992</v>
      </c>
      <c r="E28" s="99">
        <v>1100</v>
      </c>
      <c r="F28" s="99"/>
      <c r="G28" s="141">
        <v>2247.07</v>
      </c>
      <c r="H28" s="99">
        <f t="shared" si="0"/>
        <v>17125.032600000002</v>
      </c>
      <c r="I28" s="141">
        <f t="shared" si="1"/>
        <v>112264.10260000001</v>
      </c>
      <c r="J28" s="142">
        <f t="shared" si="2"/>
        <v>95139.07</v>
      </c>
      <c r="K28" s="25"/>
      <c r="L28" s="25"/>
      <c r="M28" s="165"/>
      <c r="O28" s="133"/>
    </row>
    <row r="29" spans="1:15" ht="17.25" thickBot="1">
      <c r="A29" s="144" t="s">
        <v>160</v>
      </c>
      <c r="B29" s="102" t="s">
        <v>162</v>
      </c>
      <c r="C29" s="103">
        <v>65</v>
      </c>
      <c r="D29" s="92">
        <v>95362</v>
      </c>
      <c r="E29" s="99">
        <v>1100</v>
      </c>
      <c r="F29" s="99"/>
      <c r="G29" s="141">
        <v>2247.07</v>
      </c>
      <c r="H29" s="99">
        <f t="shared" si="0"/>
        <v>17371.6326</v>
      </c>
      <c r="I29" s="141">
        <f t="shared" si="1"/>
        <v>113880.7026</v>
      </c>
      <c r="J29" s="142">
        <f t="shared" si="2"/>
        <v>96509.07</v>
      </c>
      <c r="K29" s="25"/>
      <c r="L29" s="25"/>
      <c r="M29" s="165"/>
      <c r="O29" s="133"/>
    </row>
    <row r="30" spans="1:15" ht="17.25" thickBot="1">
      <c r="A30" s="144" t="s">
        <v>160</v>
      </c>
      <c r="B30" s="102" t="s">
        <v>163</v>
      </c>
      <c r="C30" s="103">
        <v>55</v>
      </c>
      <c r="D30" s="92">
        <v>95312</v>
      </c>
      <c r="E30" s="99">
        <v>1100</v>
      </c>
      <c r="F30" s="99"/>
      <c r="G30" s="141">
        <v>2247.07</v>
      </c>
      <c r="H30" s="99">
        <f t="shared" si="0"/>
        <v>17362.6326</v>
      </c>
      <c r="I30" s="141">
        <f t="shared" si="1"/>
        <v>113821.7026</v>
      </c>
      <c r="J30" s="142">
        <f t="shared" si="2"/>
        <v>96459.07</v>
      </c>
      <c r="K30" s="25"/>
      <c r="L30" s="25"/>
      <c r="M30" s="165"/>
      <c r="O30" s="133"/>
    </row>
    <row r="31" spans="1:15" ht="17.25" thickBot="1">
      <c r="A31" s="166" t="s">
        <v>166</v>
      </c>
      <c r="B31" s="167" t="s">
        <v>165</v>
      </c>
      <c r="C31" s="168">
        <v>3</v>
      </c>
      <c r="D31" s="92">
        <v>95232</v>
      </c>
      <c r="E31" s="99">
        <v>1100</v>
      </c>
      <c r="F31" s="99"/>
      <c r="G31" s="141">
        <v>2247.07</v>
      </c>
      <c r="H31" s="99">
        <f t="shared" si="0"/>
        <v>17348.2326</v>
      </c>
      <c r="I31" s="141">
        <f t="shared" si="1"/>
        <v>113727.30260000001</v>
      </c>
      <c r="J31" s="142">
        <f t="shared" si="2"/>
        <v>96379.07</v>
      </c>
      <c r="K31" s="25"/>
      <c r="L31" s="25"/>
      <c r="M31" s="165"/>
      <c r="O31" s="133"/>
    </row>
    <row r="32" spans="1:15" ht="17.25" thickBot="1">
      <c r="A32" s="166"/>
      <c r="B32" s="167" t="s">
        <v>171</v>
      </c>
      <c r="C32" s="168"/>
      <c r="D32" s="94">
        <v>95682</v>
      </c>
      <c r="E32" s="99">
        <v>1100</v>
      </c>
      <c r="F32" s="99"/>
      <c r="G32" s="141">
        <v>2247.07</v>
      </c>
      <c r="H32" s="99">
        <f>(D32-E32+G32)*18%</f>
        <v>17429.2326</v>
      </c>
      <c r="I32" s="141">
        <f>D32-E32+G32+H32</f>
        <v>114258.30260000001</v>
      </c>
      <c r="J32" s="142">
        <f>I32-H32</f>
        <v>96829.07</v>
      </c>
      <c r="K32" s="25"/>
      <c r="L32" s="25"/>
      <c r="M32" s="165"/>
      <c r="O32" s="133"/>
    </row>
    <row r="33" spans="1:15" ht="13.5" thickBot="1">
      <c r="A33" s="169" t="s">
        <v>97</v>
      </c>
      <c r="B33" s="170" t="s">
        <v>99</v>
      </c>
      <c r="C33" s="108" t="s">
        <v>100</v>
      </c>
      <c r="D33" s="94">
        <v>95682</v>
      </c>
      <c r="E33" s="99">
        <v>1100</v>
      </c>
      <c r="F33" s="99"/>
      <c r="G33" s="141">
        <v>2247.07</v>
      </c>
      <c r="H33" s="99">
        <f t="shared" si="0"/>
        <v>17429.2326</v>
      </c>
      <c r="I33" s="141">
        <f t="shared" si="1"/>
        <v>114258.30260000001</v>
      </c>
      <c r="J33" s="142">
        <f t="shared" si="2"/>
        <v>96829.07</v>
      </c>
      <c r="O33" s="133"/>
    </row>
    <row r="34" spans="1:10" ht="13.5" thickBot="1">
      <c r="A34" s="63"/>
      <c r="B34" s="170"/>
      <c r="C34" s="108"/>
      <c r="D34" s="94"/>
      <c r="E34" s="130"/>
      <c r="F34" s="130"/>
      <c r="G34" s="130"/>
      <c r="H34" s="130"/>
      <c r="I34" s="99"/>
      <c r="J34" s="130"/>
    </row>
    <row r="35" spans="2:10" ht="13.5" thickBot="1">
      <c r="B35" s="132"/>
      <c r="D35" s="133"/>
      <c r="E35" s="133"/>
      <c r="F35" s="133"/>
      <c r="G35" s="133"/>
      <c r="H35" s="133"/>
      <c r="I35" s="133"/>
      <c r="J35" s="133"/>
    </row>
    <row r="36" spans="1:13" ht="13.5" customHeight="1" thickBot="1">
      <c r="A36" s="278" t="s">
        <v>22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24" t="s">
        <v>129</v>
      </c>
      <c r="L36" s="225"/>
      <c r="M36" s="226"/>
    </row>
    <row r="37" spans="1:13" ht="13.5" customHeight="1" thickBot="1">
      <c r="A37" s="233" t="s">
        <v>14</v>
      </c>
      <c r="B37" s="234"/>
      <c r="C37" s="171" t="s">
        <v>7</v>
      </c>
      <c r="D37" s="115" t="s">
        <v>0</v>
      </c>
      <c r="E37" s="115" t="s">
        <v>15</v>
      </c>
      <c r="F37" s="115"/>
      <c r="G37" s="115" t="s">
        <v>16</v>
      </c>
      <c r="H37" s="115" t="s">
        <v>167</v>
      </c>
      <c r="I37" s="115" t="s">
        <v>1</v>
      </c>
      <c r="J37" s="69" t="s">
        <v>69</v>
      </c>
      <c r="K37" s="228"/>
      <c r="L37" s="228"/>
      <c r="M37" s="229"/>
    </row>
    <row r="38" spans="1:15" ht="17.25" thickBot="1">
      <c r="A38" s="140" t="s">
        <v>6</v>
      </c>
      <c r="B38" s="97" t="s">
        <v>23</v>
      </c>
      <c r="C38" s="98">
        <v>0.9</v>
      </c>
      <c r="D38" s="91">
        <v>79121</v>
      </c>
      <c r="E38" s="99">
        <v>1100</v>
      </c>
      <c r="F38" s="99">
        <v>0</v>
      </c>
      <c r="G38" s="141">
        <v>2247.07</v>
      </c>
      <c r="H38" s="99">
        <f aca="true" t="shared" si="3" ref="H38:H55">(D38-E38-F38+G38)*18%</f>
        <v>14448.252600000002</v>
      </c>
      <c r="I38" s="141">
        <f aca="true" t="shared" si="4" ref="I38:I55">D38-E38-F38+G38+H38</f>
        <v>94716.32260000001</v>
      </c>
      <c r="J38" s="142">
        <f aca="true" t="shared" si="5" ref="J38:J55">I38-H38</f>
        <v>80268.07</v>
      </c>
      <c r="K38" s="22" t="s">
        <v>130</v>
      </c>
      <c r="L38" s="22"/>
      <c r="M38" s="143">
        <v>300</v>
      </c>
      <c r="O38" s="133"/>
    </row>
    <row r="39" spans="1:13" s="146" customFormat="1" ht="17.25" thickBot="1">
      <c r="A39" s="144" t="s">
        <v>107</v>
      </c>
      <c r="B39" s="102" t="s">
        <v>106</v>
      </c>
      <c r="C39" s="103">
        <v>1.2</v>
      </c>
      <c r="D39" s="92">
        <v>78691</v>
      </c>
      <c r="E39" s="99">
        <v>1100</v>
      </c>
      <c r="F39" s="99">
        <v>0</v>
      </c>
      <c r="G39" s="141">
        <v>2247.07</v>
      </c>
      <c r="H39" s="99">
        <f t="shared" si="3"/>
        <v>14370.8526</v>
      </c>
      <c r="I39" s="141">
        <f t="shared" si="4"/>
        <v>94208.9226</v>
      </c>
      <c r="J39" s="142">
        <f t="shared" si="5"/>
        <v>79838.07</v>
      </c>
      <c r="K39" s="23" t="s">
        <v>131</v>
      </c>
      <c r="L39" s="23"/>
      <c r="M39" s="145">
        <v>400</v>
      </c>
    </row>
    <row r="40" spans="1:13" ht="17.25" thickBot="1">
      <c r="A40" s="144" t="s">
        <v>5</v>
      </c>
      <c r="B40" s="102" t="s">
        <v>172</v>
      </c>
      <c r="C40" s="103">
        <v>2.7</v>
      </c>
      <c r="D40" s="92">
        <v>74311</v>
      </c>
      <c r="E40" s="99">
        <v>1100</v>
      </c>
      <c r="F40" s="99">
        <v>0</v>
      </c>
      <c r="G40" s="141">
        <v>2247.07</v>
      </c>
      <c r="H40" s="99">
        <f>(D40-E40-F40+G40)*18%</f>
        <v>13582.4526</v>
      </c>
      <c r="I40" s="141">
        <f>D40-E40-F40+G40+H40</f>
        <v>89040.52260000001</v>
      </c>
      <c r="J40" s="142">
        <f>I40-H40</f>
        <v>75458.07</v>
      </c>
      <c r="K40" s="23" t="s">
        <v>132</v>
      </c>
      <c r="L40" s="23"/>
      <c r="M40" s="145">
        <v>500</v>
      </c>
    </row>
    <row r="41" spans="1:13" ht="17.25" thickBot="1">
      <c r="A41" s="144" t="s">
        <v>5</v>
      </c>
      <c r="B41" s="128" t="s">
        <v>11</v>
      </c>
      <c r="C41" s="103">
        <v>8</v>
      </c>
      <c r="D41" s="92">
        <v>75011</v>
      </c>
      <c r="E41" s="99">
        <v>1100</v>
      </c>
      <c r="F41" s="99">
        <v>0</v>
      </c>
      <c r="G41" s="141">
        <v>2247.07</v>
      </c>
      <c r="H41" s="99">
        <f t="shared" si="3"/>
        <v>13708.4526</v>
      </c>
      <c r="I41" s="141">
        <f t="shared" si="4"/>
        <v>89866.52260000001</v>
      </c>
      <c r="J41" s="142">
        <f t="shared" si="5"/>
        <v>76158.07</v>
      </c>
      <c r="K41" s="23" t="s">
        <v>133</v>
      </c>
      <c r="L41" s="23"/>
      <c r="M41" s="145">
        <v>600</v>
      </c>
    </row>
    <row r="42" spans="1:13" ht="17.25" thickBot="1">
      <c r="A42" s="144" t="s">
        <v>5</v>
      </c>
      <c r="B42" s="128" t="s">
        <v>108</v>
      </c>
      <c r="C42" s="103">
        <v>8</v>
      </c>
      <c r="D42" s="92">
        <v>76331</v>
      </c>
      <c r="E42" s="99">
        <v>1100</v>
      </c>
      <c r="F42" s="99">
        <v>0</v>
      </c>
      <c r="G42" s="141">
        <v>2247.07</v>
      </c>
      <c r="H42" s="99">
        <f t="shared" si="3"/>
        <v>13946.0526</v>
      </c>
      <c r="I42" s="141">
        <f t="shared" si="4"/>
        <v>91424.1226</v>
      </c>
      <c r="J42" s="142">
        <f t="shared" si="5"/>
        <v>77478.07</v>
      </c>
      <c r="K42" s="23" t="s">
        <v>134</v>
      </c>
      <c r="L42" s="23"/>
      <c r="M42" s="145">
        <v>700</v>
      </c>
    </row>
    <row r="43" spans="1:13" s="146" customFormat="1" ht="17.25" thickBot="1">
      <c r="A43" s="144" t="s">
        <v>24</v>
      </c>
      <c r="B43" s="128" t="s">
        <v>89</v>
      </c>
      <c r="C43" s="103">
        <v>18</v>
      </c>
      <c r="D43" s="92">
        <v>76281</v>
      </c>
      <c r="E43" s="99">
        <v>1100</v>
      </c>
      <c r="F43" s="99">
        <v>0</v>
      </c>
      <c r="G43" s="141">
        <v>2247.07</v>
      </c>
      <c r="H43" s="99">
        <f t="shared" si="3"/>
        <v>13937.0526</v>
      </c>
      <c r="I43" s="141">
        <f t="shared" si="4"/>
        <v>91365.1226</v>
      </c>
      <c r="J43" s="142">
        <f t="shared" si="5"/>
        <v>77428.07</v>
      </c>
      <c r="K43" s="23" t="s">
        <v>135</v>
      </c>
      <c r="L43" s="23"/>
      <c r="M43" s="145">
        <v>750</v>
      </c>
    </row>
    <row r="44" spans="1:13" s="109" customFormat="1" ht="17.25" thickBot="1">
      <c r="A44" s="144" t="s">
        <v>9</v>
      </c>
      <c r="B44" s="105" t="s">
        <v>8</v>
      </c>
      <c r="C44" s="103">
        <v>1.2</v>
      </c>
      <c r="D44" s="92">
        <v>74961</v>
      </c>
      <c r="E44" s="99">
        <v>1100</v>
      </c>
      <c r="F44" s="99">
        <v>0</v>
      </c>
      <c r="G44" s="141">
        <v>2247.07</v>
      </c>
      <c r="H44" s="99">
        <f t="shared" si="3"/>
        <v>13699.4526</v>
      </c>
      <c r="I44" s="141">
        <f t="shared" si="4"/>
        <v>89807.52260000001</v>
      </c>
      <c r="J44" s="142">
        <f t="shared" si="5"/>
        <v>76108.07</v>
      </c>
      <c r="K44" s="29" t="s">
        <v>136</v>
      </c>
      <c r="L44" s="29"/>
      <c r="M44" s="147">
        <v>800</v>
      </c>
    </row>
    <row r="45" spans="1:10" s="109" customFormat="1" ht="13.5" thickBot="1">
      <c r="A45" s="144" t="s">
        <v>71</v>
      </c>
      <c r="B45" s="102" t="s">
        <v>70</v>
      </c>
      <c r="C45" s="103">
        <v>0.35</v>
      </c>
      <c r="D45" s="92">
        <v>77067</v>
      </c>
      <c r="E45" s="99">
        <v>1100</v>
      </c>
      <c r="F45" s="99">
        <v>0</v>
      </c>
      <c r="G45" s="141">
        <v>2247.07</v>
      </c>
      <c r="H45" s="99">
        <f t="shared" si="3"/>
        <v>14078.5326</v>
      </c>
      <c r="I45" s="141">
        <f t="shared" si="4"/>
        <v>92292.60260000001</v>
      </c>
      <c r="J45" s="142">
        <f t="shared" si="5"/>
        <v>78214.07</v>
      </c>
    </row>
    <row r="46" spans="1:13" s="109" customFormat="1" ht="17.25" thickBot="1">
      <c r="A46" s="144" t="s">
        <v>10</v>
      </c>
      <c r="B46" s="105" t="s">
        <v>113</v>
      </c>
      <c r="C46" s="103">
        <v>0.28</v>
      </c>
      <c r="D46" s="92">
        <v>77764</v>
      </c>
      <c r="E46" s="99">
        <v>1100</v>
      </c>
      <c r="F46" s="99">
        <v>0</v>
      </c>
      <c r="G46" s="141">
        <v>2247.07</v>
      </c>
      <c r="H46" s="99">
        <f t="shared" si="3"/>
        <v>14203.992600000001</v>
      </c>
      <c r="I46" s="141">
        <f t="shared" si="4"/>
        <v>93115.0626</v>
      </c>
      <c r="J46" s="142">
        <f t="shared" si="5"/>
        <v>78911.07</v>
      </c>
      <c r="K46" s="25"/>
      <c r="M46" s="165"/>
    </row>
    <row r="47" spans="1:13" s="109" customFormat="1" ht="17.25" thickBot="1">
      <c r="A47" s="144" t="s">
        <v>10</v>
      </c>
      <c r="B47" s="105" t="s">
        <v>112</v>
      </c>
      <c r="C47" s="148">
        <v>0.22</v>
      </c>
      <c r="D47" s="93">
        <v>77764</v>
      </c>
      <c r="E47" s="99">
        <v>1100</v>
      </c>
      <c r="F47" s="99">
        <v>0</v>
      </c>
      <c r="G47" s="141">
        <v>2247.07</v>
      </c>
      <c r="H47" s="99">
        <f t="shared" si="3"/>
        <v>14203.992600000001</v>
      </c>
      <c r="I47" s="141">
        <f t="shared" si="4"/>
        <v>93115.0626</v>
      </c>
      <c r="J47" s="142">
        <f t="shared" si="5"/>
        <v>78911.07</v>
      </c>
      <c r="K47" s="131"/>
      <c r="L47" s="25"/>
      <c r="M47" s="131"/>
    </row>
    <row r="48" spans="1:11" ht="14.25" thickBot="1">
      <c r="A48" s="144" t="s">
        <v>33</v>
      </c>
      <c r="B48" s="102" t="s">
        <v>34</v>
      </c>
      <c r="C48" s="103">
        <v>0.43</v>
      </c>
      <c r="D48" s="92">
        <v>81324</v>
      </c>
      <c r="E48" s="99">
        <v>1100</v>
      </c>
      <c r="F48" s="99">
        <v>0</v>
      </c>
      <c r="G48" s="141">
        <v>2247.07</v>
      </c>
      <c r="H48" s="99">
        <f t="shared" si="3"/>
        <v>14844.7926</v>
      </c>
      <c r="I48" s="141">
        <f t="shared" si="4"/>
        <v>97315.86260000001</v>
      </c>
      <c r="J48" s="142">
        <f t="shared" si="5"/>
        <v>82471.07</v>
      </c>
      <c r="K48" s="20" t="s">
        <v>75</v>
      </c>
    </row>
    <row r="49" spans="1:10" s="149" customFormat="1" ht="13.5" thickBot="1">
      <c r="A49" s="144" t="s">
        <v>33</v>
      </c>
      <c r="B49" s="102" t="s">
        <v>93</v>
      </c>
      <c r="C49" s="103">
        <v>0.22</v>
      </c>
      <c r="D49" s="92">
        <v>82424</v>
      </c>
      <c r="E49" s="99">
        <v>1100</v>
      </c>
      <c r="F49" s="99">
        <v>0</v>
      </c>
      <c r="G49" s="141">
        <v>2247.07</v>
      </c>
      <c r="H49" s="99">
        <f t="shared" si="3"/>
        <v>15042.7926</v>
      </c>
      <c r="I49" s="141">
        <f t="shared" si="4"/>
        <v>98613.86260000001</v>
      </c>
      <c r="J49" s="142">
        <f t="shared" si="5"/>
        <v>83571.07</v>
      </c>
    </row>
    <row r="50" spans="1:10" ht="13.5" thickBot="1">
      <c r="A50" s="144" t="s">
        <v>33</v>
      </c>
      <c r="B50" s="102" t="s">
        <v>91</v>
      </c>
      <c r="C50" s="103"/>
      <c r="D50" s="92">
        <v>78644</v>
      </c>
      <c r="E50" s="99">
        <v>1100</v>
      </c>
      <c r="F50" s="99">
        <v>0</v>
      </c>
      <c r="G50" s="141">
        <v>2247.07</v>
      </c>
      <c r="H50" s="99">
        <f t="shared" si="3"/>
        <v>14362.392600000001</v>
      </c>
      <c r="I50" s="141">
        <f t="shared" si="4"/>
        <v>94153.46260000001</v>
      </c>
      <c r="J50" s="142">
        <f t="shared" si="5"/>
        <v>79791.07</v>
      </c>
    </row>
    <row r="51" spans="1:13" s="149" customFormat="1" ht="13.5" thickBot="1">
      <c r="A51" s="144" t="s">
        <v>33</v>
      </c>
      <c r="B51" s="102" t="s">
        <v>111</v>
      </c>
      <c r="C51" s="103"/>
      <c r="D51" s="92">
        <v>81664</v>
      </c>
      <c r="E51" s="99">
        <v>1100</v>
      </c>
      <c r="F51" s="99">
        <v>0</v>
      </c>
      <c r="G51" s="141">
        <v>2247.07</v>
      </c>
      <c r="H51" s="99">
        <f t="shared" si="3"/>
        <v>14905.992600000001</v>
      </c>
      <c r="I51" s="141">
        <f t="shared" si="4"/>
        <v>97717.0626</v>
      </c>
      <c r="J51" s="142">
        <f t="shared" si="5"/>
        <v>82811.07</v>
      </c>
      <c r="K51" s="131"/>
      <c r="L51" s="131"/>
      <c r="M51" s="131"/>
    </row>
    <row r="52" spans="1:13" ht="13.5" thickBot="1">
      <c r="A52" s="144" t="s">
        <v>2</v>
      </c>
      <c r="B52" s="128" t="s">
        <v>3</v>
      </c>
      <c r="C52" s="103" t="s">
        <v>27</v>
      </c>
      <c r="D52" s="92">
        <v>71564</v>
      </c>
      <c r="E52" s="127">
        <v>0</v>
      </c>
      <c r="F52" s="125">
        <v>0</v>
      </c>
      <c r="G52" s="141">
        <v>2247.07</v>
      </c>
      <c r="H52" s="99">
        <f t="shared" si="3"/>
        <v>13285.992600000001</v>
      </c>
      <c r="I52" s="141">
        <f t="shared" si="4"/>
        <v>87097.0626</v>
      </c>
      <c r="J52" s="142">
        <f t="shared" si="5"/>
        <v>73811.07</v>
      </c>
      <c r="K52" s="149"/>
      <c r="L52" s="149"/>
      <c r="M52" s="149"/>
    </row>
    <row r="53" spans="1:10" ht="13.5" thickBot="1">
      <c r="A53" s="144" t="s">
        <v>2</v>
      </c>
      <c r="B53" s="128" t="s">
        <v>4</v>
      </c>
      <c r="C53" s="103" t="s">
        <v>27</v>
      </c>
      <c r="D53" s="92">
        <v>67024</v>
      </c>
      <c r="E53" s="127">
        <v>0</v>
      </c>
      <c r="F53" s="125">
        <v>0</v>
      </c>
      <c r="G53" s="141">
        <v>2247.07</v>
      </c>
      <c r="H53" s="99">
        <f t="shared" si="3"/>
        <v>12468.7926</v>
      </c>
      <c r="I53" s="141">
        <f t="shared" si="4"/>
        <v>81739.86260000001</v>
      </c>
      <c r="J53" s="142">
        <f t="shared" si="5"/>
        <v>69271.07</v>
      </c>
    </row>
    <row r="54" spans="1:13" s="149" customFormat="1" ht="13.5" thickBot="1">
      <c r="A54" s="144" t="s">
        <v>2</v>
      </c>
      <c r="B54" s="102" t="s">
        <v>13</v>
      </c>
      <c r="C54" s="103" t="s">
        <v>27</v>
      </c>
      <c r="D54" s="92">
        <v>70501</v>
      </c>
      <c r="E54" s="127">
        <v>0</v>
      </c>
      <c r="F54" s="125">
        <v>0</v>
      </c>
      <c r="G54" s="141">
        <v>2247.07</v>
      </c>
      <c r="H54" s="99">
        <f t="shared" si="3"/>
        <v>13094.652600000001</v>
      </c>
      <c r="I54" s="141">
        <f t="shared" si="4"/>
        <v>85842.72260000001</v>
      </c>
      <c r="J54" s="142">
        <f t="shared" si="5"/>
        <v>72748.07</v>
      </c>
      <c r="K54" s="131"/>
      <c r="L54" s="131"/>
      <c r="M54" s="131"/>
    </row>
    <row r="55" spans="1:10" ht="13.5" thickBot="1">
      <c r="A55" s="63" t="s">
        <v>2</v>
      </c>
      <c r="B55" s="19" t="s">
        <v>28</v>
      </c>
      <c r="C55" s="108" t="s">
        <v>27</v>
      </c>
      <c r="D55" s="94">
        <v>72634</v>
      </c>
      <c r="E55" s="130">
        <v>0</v>
      </c>
      <c r="F55" s="156">
        <v>0</v>
      </c>
      <c r="G55" s="141">
        <v>2247.07</v>
      </c>
      <c r="H55" s="99">
        <f t="shared" si="3"/>
        <v>13478.5926</v>
      </c>
      <c r="I55" s="141">
        <f t="shared" si="4"/>
        <v>88359.66260000001</v>
      </c>
      <c r="J55" s="142">
        <f t="shared" si="5"/>
        <v>74881.07</v>
      </c>
    </row>
    <row r="56" spans="2:14" ht="13.5" thickBot="1">
      <c r="B56" s="132"/>
      <c r="D56" s="133"/>
      <c r="E56" s="133"/>
      <c r="F56" s="133"/>
      <c r="G56" s="133"/>
      <c r="H56" s="133"/>
      <c r="I56" s="133"/>
      <c r="J56" s="133"/>
      <c r="N56" s="81"/>
    </row>
    <row r="57" spans="1:14" ht="16.5" thickBot="1">
      <c r="A57" s="230" t="s">
        <v>25</v>
      </c>
      <c r="B57" s="285"/>
      <c r="C57" s="285"/>
      <c r="D57" s="285"/>
      <c r="E57" s="285"/>
      <c r="F57" s="285"/>
      <c r="G57" s="285"/>
      <c r="H57" s="285"/>
      <c r="I57" s="285"/>
      <c r="J57" s="285"/>
      <c r="K57" s="178"/>
      <c r="N57" s="81"/>
    </row>
    <row r="58" spans="1:14" ht="13.5" thickBot="1">
      <c r="A58" s="241" t="s">
        <v>14</v>
      </c>
      <c r="B58" s="242"/>
      <c r="C58" s="150" t="s">
        <v>7</v>
      </c>
      <c r="D58" s="115" t="s">
        <v>0</v>
      </c>
      <c r="E58" s="115" t="s">
        <v>15</v>
      </c>
      <c r="F58" s="115"/>
      <c r="G58" s="150" t="s">
        <v>16</v>
      </c>
      <c r="H58" s="115" t="s">
        <v>167</v>
      </c>
      <c r="I58" s="115" t="s">
        <v>1</v>
      </c>
      <c r="J58" s="53" t="s">
        <v>69</v>
      </c>
      <c r="M58" s="178"/>
      <c r="N58" s="219"/>
    </row>
    <row r="59" spans="1:14" ht="13.5" thickBot="1">
      <c r="A59" s="151" t="s">
        <v>30</v>
      </c>
      <c r="B59" s="119" t="s">
        <v>80</v>
      </c>
      <c r="C59" s="98">
        <v>0.92</v>
      </c>
      <c r="D59" s="83">
        <v>72874</v>
      </c>
      <c r="E59" s="99">
        <v>1100</v>
      </c>
      <c r="F59" s="99">
        <v>0</v>
      </c>
      <c r="G59" s="141">
        <v>2247.07</v>
      </c>
      <c r="H59" s="99">
        <f aca="true" t="shared" si="6" ref="H59:H68">(D59-E59-F59+G59)*18%</f>
        <v>13323.7926</v>
      </c>
      <c r="I59" s="141">
        <f aca="true" t="shared" si="7" ref="I59:I68">D59-E59-F59+G59+H59</f>
        <v>87344.86260000001</v>
      </c>
      <c r="J59" s="142">
        <f aca="true" t="shared" si="8" ref="J59:J68">I59-H59</f>
        <v>74021.07</v>
      </c>
      <c r="M59" s="178"/>
      <c r="N59" s="178"/>
    </row>
    <row r="60" spans="1:14" ht="13.5" thickBot="1">
      <c r="A60" s="153" t="s">
        <v>173</v>
      </c>
      <c r="B60" s="121" t="s">
        <v>170</v>
      </c>
      <c r="C60" s="103">
        <v>1.1</v>
      </c>
      <c r="D60" s="84">
        <v>72874</v>
      </c>
      <c r="E60" s="99">
        <v>1100</v>
      </c>
      <c r="F60" s="99">
        <v>0</v>
      </c>
      <c r="G60" s="141">
        <v>2247.07</v>
      </c>
      <c r="H60" s="99">
        <f t="shared" si="6"/>
        <v>13323.7926</v>
      </c>
      <c r="I60" s="141">
        <f t="shared" si="7"/>
        <v>87344.86260000001</v>
      </c>
      <c r="J60" s="142">
        <f>I60-H60</f>
        <v>74021.07</v>
      </c>
      <c r="M60" s="178"/>
      <c r="N60" s="178"/>
    </row>
    <row r="61" spans="1:14" ht="13.5" thickBot="1">
      <c r="A61" s="153" t="s">
        <v>30</v>
      </c>
      <c r="B61" s="121" t="s">
        <v>120</v>
      </c>
      <c r="C61" s="103">
        <v>2</v>
      </c>
      <c r="D61" s="84">
        <v>72874</v>
      </c>
      <c r="E61" s="99">
        <v>1100</v>
      </c>
      <c r="F61" s="99">
        <v>0</v>
      </c>
      <c r="G61" s="141">
        <v>2247.07</v>
      </c>
      <c r="H61" s="99">
        <f t="shared" si="6"/>
        <v>13323.7926</v>
      </c>
      <c r="I61" s="141">
        <f t="shared" si="7"/>
        <v>87344.86260000001</v>
      </c>
      <c r="J61" s="142">
        <f t="shared" si="8"/>
        <v>74021.07</v>
      </c>
      <c r="M61" s="178"/>
      <c r="N61" s="178"/>
    </row>
    <row r="62" spans="1:14" ht="13.5" thickBot="1">
      <c r="A62" s="153" t="s">
        <v>30</v>
      </c>
      <c r="B62" s="121" t="s">
        <v>169</v>
      </c>
      <c r="C62" s="103">
        <v>3</v>
      </c>
      <c r="D62" s="84">
        <v>74074</v>
      </c>
      <c r="E62" s="99">
        <v>1100</v>
      </c>
      <c r="F62" s="99">
        <v>0</v>
      </c>
      <c r="G62" s="141">
        <v>2247.07</v>
      </c>
      <c r="H62" s="99">
        <f t="shared" si="6"/>
        <v>13539.7926</v>
      </c>
      <c r="I62" s="141">
        <f t="shared" si="7"/>
        <v>88760.86260000001</v>
      </c>
      <c r="J62" s="142">
        <f t="shared" si="8"/>
        <v>75221.07</v>
      </c>
      <c r="M62" s="178"/>
      <c r="N62" s="178"/>
    </row>
    <row r="63" spans="1:14" ht="13.5" thickBot="1">
      <c r="A63" s="153" t="s">
        <v>74</v>
      </c>
      <c r="B63" s="121" t="s">
        <v>12</v>
      </c>
      <c r="C63" s="103">
        <v>4.2</v>
      </c>
      <c r="D63" s="84">
        <v>81461</v>
      </c>
      <c r="E63" s="99">
        <v>1100</v>
      </c>
      <c r="F63" s="99">
        <v>0</v>
      </c>
      <c r="G63" s="141">
        <v>2247.07</v>
      </c>
      <c r="H63" s="99">
        <f t="shared" si="6"/>
        <v>14869.4526</v>
      </c>
      <c r="I63" s="141">
        <f t="shared" si="7"/>
        <v>97477.52260000001</v>
      </c>
      <c r="J63" s="142">
        <f t="shared" si="8"/>
        <v>82608.07</v>
      </c>
      <c r="M63" s="178"/>
      <c r="N63" s="178"/>
    </row>
    <row r="64" spans="1:14" ht="13.5" thickBot="1">
      <c r="A64" s="153" t="s">
        <v>36</v>
      </c>
      <c r="B64" s="121" t="s">
        <v>35</v>
      </c>
      <c r="C64" s="103">
        <v>6.5</v>
      </c>
      <c r="D64" s="84">
        <v>80651</v>
      </c>
      <c r="E64" s="99">
        <v>1100</v>
      </c>
      <c r="F64" s="99">
        <v>0</v>
      </c>
      <c r="G64" s="141">
        <v>2247.07</v>
      </c>
      <c r="H64" s="99">
        <f t="shared" si="6"/>
        <v>14723.652600000001</v>
      </c>
      <c r="I64" s="141">
        <f t="shared" si="7"/>
        <v>96521.72260000001</v>
      </c>
      <c r="J64" s="142">
        <f t="shared" si="8"/>
        <v>81798.07</v>
      </c>
      <c r="K64" s="38"/>
      <c r="M64" s="178"/>
      <c r="N64" s="178"/>
    </row>
    <row r="65" spans="1:14" ht="13.5" thickBot="1">
      <c r="A65" s="153" t="s">
        <v>73</v>
      </c>
      <c r="B65" s="121" t="s">
        <v>72</v>
      </c>
      <c r="C65" s="103">
        <v>50</v>
      </c>
      <c r="D65" s="84">
        <v>82321</v>
      </c>
      <c r="E65" s="99">
        <v>1100</v>
      </c>
      <c r="F65" s="99">
        <v>0</v>
      </c>
      <c r="G65" s="141">
        <v>2247.07</v>
      </c>
      <c r="H65" s="99">
        <f t="shared" si="6"/>
        <v>15024.2526</v>
      </c>
      <c r="I65" s="141">
        <f t="shared" si="7"/>
        <v>98492.32260000001</v>
      </c>
      <c r="J65" s="142">
        <f t="shared" si="8"/>
        <v>83468.07</v>
      </c>
      <c r="M65" s="178"/>
      <c r="N65" s="178"/>
    </row>
    <row r="66" spans="1:14" ht="13.5" thickBot="1">
      <c r="A66" s="153" t="s">
        <v>2</v>
      </c>
      <c r="B66" s="121" t="s">
        <v>29</v>
      </c>
      <c r="C66" s="103" t="s">
        <v>27</v>
      </c>
      <c r="D66" s="84">
        <v>73904</v>
      </c>
      <c r="E66" s="127">
        <v>0</v>
      </c>
      <c r="F66" s="125">
        <v>0</v>
      </c>
      <c r="G66" s="141">
        <v>2247.07</v>
      </c>
      <c r="H66" s="99">
        <f t="shared" si="6"/>
        <v>13707.1926</v>
      </c>
      <c r="I66" s="141">
        <f t="shared" si="7"/>
        <v>89858.2626</v>
      </c>
      <c r="J66" s="142">
        <f t="shared" si="8"/>
        <v>76151.07</v>
      </c>
      <c r="M66" s="178"/>
      <c r="N66" s="178"/>
    </row>
    <row r="67" spans="1:14" ht="13.5" thickBot="1">
      <c r="A67" s="153" t="s">
        <v>2</v>
      </c>
      <c r="B67" s="121" t="s">
        <v>31</v>
      </c>
      <c r="C67" s="103" t="s">
        <v>27</v>
      </c>
      <c r="D67" s="84">
        <v>73094</v>
      </c>
      <c r="E67" s="127">
        <v>0</v>
      </c>
      <c r="F67" s="125">
        <v>0</v>
      </c>
      <c r="G67" s="141">
        <v>2247.07</v>
      </c>
      <c r="H67" s="99">
        <f t="shared" si="6"/>
        <v>13561.392600000001</v>
      </c>
      <c r="I67" s="141">
        <f t="shared" si="7"/>
        <v>88902.46260000001</v>
      </c>
      <c r="J67" s="142">
        <f t="shared" si="8"/>
        <v>75341.07</v>
      </c>
      <c r="M67" s="178"/>
      <c r="N67" s="178"/>
    </row>
    <row r="68" spans="1:14" ht="13.5" thickBot="1">
      <c r="A68" s="154" t="s">
        <v>2</v>
      </c>
      <c r="B68" s="155" t="s">
        <v>32</v>
      </c>
      <c r="C68" s="108" t="s">
        <v>27</v>
      </c>
      <c r="D68" s="85">
        <v>65994</v>
      </c>
      <c r="E68" s="130">
        <v>0</v>
      </c>
      <c r="F68" s="127">
        <v>0</v>
      </c>
      <c r="G68" s="141">
        <v>2247.07</v>
      </c>
      <c r="H68" s="99">
        <f t="shared" si="6"/>
        <v>12283.392600000001</v>
      </c>
      <c r="I68" s="141">
        <f t="shared" si="7"/>
        <v>80524.46260000001</v>
      </c>
      <c r="J68" s="142">
        <f t="shared" si="8"/>
        <v>68241.07</v>
      </c>
      <c r="M68" s="178"/>
      <c r="N68" s="178"/>
    </row>
    <row r="69" ht="12.75">
      <c r="D69" s="178" t="s">
        <v>178</v>
      </c>
    </row>
    <row r="70" spans="1:12" ht="13.5">
      <c r="A70" s="20"/>
      <c r="L70" s="160"/>
    </row>
    <row r="71" ht="12.75">
      <c r="L71" s="160"/>
    </row>
  </sheetData>
  <sheetProtection/>
  <mergeCells count="14">
    <mergeCell ref="K9:M10"/>
    <mergeCell ref="K36:M37"/>
    <mergeCell ref="A9:J9"/>
    <mergeCell ref="A10:J10"/>
    <mergeCell ref="A11:B11"/>
    <mergeCell ref="B5:J5"/>
    <mergeCell ref="A6:J6"/>
    <mergeCell ref="A1:J1"/>
    <mergeCell ref="B3:J3"/>
    <mergeCell ref="B4:J4"/>
    <mergeCell ref="A58:B58"/>
    <mergeCell ref="A36:J36"/>
    <mergeCell ref="A37:B37"/>
    <mergeCell ref="A57:J57"/>
  </mergeCells>
  <printOptions/>
  <pageMargins left="0.708661417322835" right="0.708661417322835" top="0.248031496" bottom="0.248031496" header="0.31496062992126" footer="0.31496062992126"/>
  <pageSetup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2">
      <selection activeCell="K20" sqref="K20"/>
    </sheetView>
  </sheetViews>
  <sheetFormatPr defaultColWidth="9.140625" defaultRowHeight="12.75"/>
  <cols>
    <col min="1" max="1" width="11.8515625" style="131" bestFit="1" customWidth="1"/>
    <col min="2" max="2" width="19.8515625" style="131" customWidth="1"/>
    <col min="3" max="3" width="6.28125" style="131" bestFit="1" customWidth="1"/>
    <col min="4" max="5" width="10.7109375" style="131" bestFit="1" customWidth="1"/>
    <col min="6" max="6" width="10.7109375" style="131" customWidth="1"/>
    <col min="7" max="7" width="9.57421875" style="131" bestFit="1" customWidth="1"/>
    <col min="8" max="8" width="10.140625" style="131" bestFit="1" customWidth="1"/>
    <col min="9" max="9" width="11.7109375" style="131" customWidth="1"/>
    <col min="10" max="10" width="17.28125" style="131" customWidth="1"/>
    <col min="11" max="11" width="21.57421875" style="131" customWidth="1"/>
    <col min="12" max="12" width="9.57421875" style="131" bestFit="1" customWidth="1"/>
    <col min="13" max="13" width="4.421875" style="131" bestFit="1" customWidth="1"/>
    <col min="14" max="16384" width="9.140625" style="131" customWidth="1"/>
  </cols>
  <sheetData>
    <row r="1" spans="1:13" ht="23.25">
      <c r="A1" s="239" t="s">
        <v>87</v>
      </c>
      <c r="B1" s="240"/>
      <c r="C1" s="240"/>
      <c r="D1" s="240"/>
      <c r="E1" s="240"/>
      <c r="F1" s="240"/>
      <c r="G1" s="240"/>
      <c r="H1" s="240"/>
      <c r="I1" s="240"/>
      <c r="J1" s="240"/>
      <c r="K1" s="157"/>
      <c r="L1" s="157"/>
      <c r="M1" s="157"/>
    </row>
    <row r="2" spans="1:13" ht="16.5">
      <c r="A2" s="158" t="s">
        <v>82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  <c r="M2" s="160"/>
    </row>
    <row r="3" spans="1:13" ht="15">
      <c r="A3" s="161"/>
      <c r="B3" s="236" t="s">
        <v>83</v>
      </c>
      <c r="C3" s="236"/>
      <c r="D3" s="236"/>
      <c r="E3" s="236"/>
      <c r="F3" s="236"/>
      <c r="G3" s="236"/>
      <c r="H3" s="236"/>
      <c r="I3" s="236"/>
      <c r="J3" s="236"/>
      <c r="K3" s="160"/>
      <c r="L3" s="160"/>
      <c r="M3" s="160"/>
    </row>
    <row r="4" spans="1:13" ht="15">
      <c r="A4" s="161"/>
      <c r="B4" s="236" t="s">
        <v>84</v>
      </c>
      <c r="C4" s="236"/>
      <c r="D4" s="236"/>
      <c r="E4" s="236"/>
      <c r="F4" s="236"/>
      <c r="G4" s="236"/>
      <c r="H4" s="236"/>
      <c r="I4" s="236"/>
      <c r="J4" s="236"/>
      <c r="K4" s="160"/>
      <c r="L4" s="160"/>
      <c r="M4" s="160"/>
    </row>
    <row r="5" spans="1:13" ht="15">
      <c r="A5" s="161"/>
      <c r="B5" s="236" t="s">
        <v>85</v>
      </c>
      <c r="C5" s="236"/>
      <c r="D5" s="236"/>
      <c r="E5" s="236"/>
      <c r="F5" s="236"/>
      <c r="G5" s="236"/>
      <c r="H5" s="236"/>
      <c r="I5" s="236"/>
      <c r="J5" s="236"/>
      <c r="K5" s="160"/>
      <c r="L5" s="160"/>
      <c r="M5" s="160"/>
    </row>
    <row r="6" spans="1:13" ht="18.75" thickBot="1">
      <c r="A6" s="237" t="s">
        <v>86</v>
      </c>
      <c r="B6" s="238"/>
      <c r="C6" s="238"/>
      <c r="D6" s="238"/>
      <c r="E6" s="238"/>
      <c r="F6" s="238"/>
      <c r="G6" s="238"/>
      <c r="H6" s="238"/>
      <c r="I6" s="238"/>
      <c r="J6" s="238"/>
      <c r="K6" s="162"/>
      <c r="L6" s="162"/>
      <c r="M6" s="162"/>
    </row>
    <row r="7" spans="11:13" ht="12.75">
      <c r="K7" s="163"/>
      <c r="L7" s="157"/>
      <c r="M7" s="164"/>
    </row>
    <row r="8" spans="11:13" ht="13.5" thickBot="1">
      <c r="K8" s="172"/>
      <c r="L8" s="160"/>
      <c r="M8" s="173"/>
    </row>
    <row r="9" spans="1:13" ht="16.5" customHeight="1" thickBot="1">
      <c r="A9" s="230" t="s">
        <v>184</v>
      </c>
      <c r="B9" s="231"/>
      <c r="C9" s="231"/>
      <c r="D9" s="231"/>
      <c r="E9" s="231"/>
      <c r="F9" s="231"/>
      <c r="G9" s="231"/>
      <c r="H9" s="231"/>
      <c r="I9" s="231"/>
      <c r="J9" s="231"/>
      <c r="K9" s="224" t="s">
        <v>121</v>
      </c>
      <c r="L9" s="225"/>
      <c r="M9" s="226"/>
    </row>
    <row r="10" spans="1:13" ht="16.5" customHeight="1" thickBot="1">
      <c r="A10" s="230" t="s">
        <v>26</v>
      </c>
      <c r="B10" s="231"/>
      <c r="C10" s="231"/>
      <c r="D10" s="231"/>
      <c r="E10" s="231"/>
      <c r="F10" s="231"/>
      <c r="G10" s="231"/>
      <c r="H10" s="231"/>
      <c r="I10" s="231"/>
      <c r="J10" s="286"/>
      <c r="K10" s="227"/>
      <c r="L10" s="228"/>
      <c r="M10" s="229"/>
    </row>
    <row r="11" spans="1:13" ht="17.25" thickBot="1">
      <c r="A11" s="241" t="s">
        <v>14</v>
      </c>
      <c r="B11" s="242"/>
      <c r="C11" s="115" t="s">
        <v>7</v>
      </c>
      <c r="D11" s="115" t="s">
        <v>0</v>
      </c>
      <c r="E11" s="115" t="s">
        <v>15</v>
      </c>
      <c r="F11" s="115"/>
      <c r="G11" s="150" t="s">
        <v>16</v>
      </c>
      <c r="H11" s="115" t="s">
        <v>167</v>
      </c>
      <c r="I11" s="115" t="s">
        <v>1</v>
      </c>
      <c r="J11" s="52" t="s">
        <v>69</v>
      </c>
      <c r="K11" s="21" t="s">
        <v>122</v>
      </c>
      <c r="L11" s="22"/>
      <c r="M11" s="143">
        <v>300</v>
      </c>
    </row>
    <row r="12" spans="1:13" ht="17.25" thickBot="1">
      <c r="A12" s="140" t="s">
        <v>155</v>
      </c>
      <c r="B12" s="97" t="s">
        <v>102</v>
      </c>
      <c r="C12" s="98">
        <v>11</v>
      </c>
      <c r="D12" s="91">
        <v>95581</v>
      </c>
      <c r="E12" s="99">
        <v>1100</v>
      </c>
      <c r="F12" s="99"/>
      <c r="G12" s="99">
        <v>847.9</v>
      </c>
      <c r="H12" s="99">
        <f>(D12-E12+G12)*18%</f>
        <v>17159.201999999997</v>
      </c>
      <c r="I12" s="141">
        <f>D12-E12+G12+H12</f>
        <v>112488.10199999998</v>
      </c>
      <c r="J12" s="142">
        <f>I12-H12</f>
        <v>95328.9</v>
      </c>
      <c r="K12" s="77" t="s">
        <v>123</v>
      </c>
      <c r="L12" s="23"/>
      <c r="M12" s="145">
        <v>400</v>
      </c>
    </row>
    <row r="13" spans="1:13" ht="17.25" thickBot="1">
      <c r="A13" s="144" t="s">
        <v>155</v>
      </c>
      <c r="B13" s="102" t="s">
        <v>98</v>
      </c>
      <c r="C13" s="103" t="s">
        <v>101</v>
      </c>
      <c r="D13" s="92">
        <v>94781</v>
      </c>
      <c r="E13" s="99">
        <v>1100</v>
      </c>
      <c r="F13" s="99"/>
      <c r="G13" s="99">
        <v>847.9</v>
      </c>
      <c r="H13" s="99">
        <f aca="true" t="shared" si="0" ref="H13:H33">(D13-E13+G13)*18%</f>
        <v>17015.201999999997</v>
      </c>
      <c r="I13" s="141">
        <f aca="true" t="shared" si="1" ref="I13:I33">D13-E13+G13+H13</f>
        <v>111544.10199999998</v>
      </c>
      <c r="J13" s="142">
        <f aca="true" t="shared" si="2" ref="J13:J33">I13-H13</f>
        <v>94528.9</v>
      </c>
      <c r="K13" s="77" t="s">
        <v>124</v>
      </c>
      <c r="L13" s="23"/>
      <c r="M13" s="145">
        <v>500</v>
      </c>
    </row>
    <row r="14" spans="1:13" ht="17.25" thickBot="1">
      <c r="A14" s="144" t="s">
        <v>155</v>
      </c>
      <c r="B14" s="102" t="s">
        <v>20</v>
      </c>
      <c r="C14" s="103">
        <v>6</v>
      </c>
      <c r="D14" s="92">
        <v>94141</v>
      </c>
      <c r="E14" s="99">
        <v>1100</v>
      </c>
      <c r="F14" s="99"/>
      <c r="G14" s="99">
        <v>847.9</v>
      </c>
      <c r="H14" s="99">
        <f t="shared" si="0"/>
        <v>16900.001999999997</v>
      </c>
      <c r="I14" s="141">
        <f t="shared" si="1"/>
        <v>110788.90199999999</v>
      </c>
      <c r="J14" s="142">
        <f t="shared" si="2"/>
        <v>93888.9</v>
      </c>
      <c r="K14" s="77" t="s">
        <v>125</v>
      </c>
      <c r="L14" s="23"/>
      <c r="M14" s="145">
        <v>600</v>
      </c>
    </row>
    <row r="15" spans="1:13" ht="17.25" thickBot="1">
      <c r="A15" s="144" t="s">
        <v>155</v>
      </c>
      <c r="B15" s="102" t="s">
        <v>21</v>
      </c>
      <c r="C15" s="103">
        <v>3</v>
      </c>
      <c r="D15" s="92">
        <v>94341</v>
      </c>
      <c r="E15" s="99">
        <v>1100</v>
      </c>
      <c r="F15" s="99"/>
      <c r="G15" s="99">
        <v>847.9</v>
      </c>
      <c r="H15" s="99">
        <f t="shared" si="0"/>
        <v>16936.001999999997</v>
      </c>
      <c r="I15" s="141">
        <f t="shared" si="1"/>
        <v>111024.90199999999</v>
      </c>
      <c r="J15" s="142">
        <f t="shared" si="2"/>
        <v>94088.9</v>
      </c>
      <c r="K15" s="77" t="s">
        <v>126</v>
      </c>
      <c r="L15" s="23"/>
      <c r="M15" s="145">
        <v>700</v>
      </c>
    </row>
    <row r="16" spans="1:13" ht="17.25" thickBot="1">
      <c r="A16" s="144" t="s">
        <v>155</v>
      </c>
      <c r="B16" s="102" t="s">
        <v>164</v>
      </c>
      <c r="C16" s="103">
        <v>3.4</v>
      </c>
      <c r="D16" s="92">
        <v>98691</v>
      </c>
      <c r="E16" s="99">
        <v>1100</v>
      </c>
      <c r="F16" s="99"/>
      <c r="G16" s="99">
        <v>847.9</v>
      </c>
      <c r="H16" s="99">
        <f t="shared" si="0"/>
        <v>17719.001999999997</v>
      </c>
      <c r="I16" s="141">
        <f t="shared" si="1"/>
        <v>116157.90199999999</v>
      </c>
      <c r="J16" s="142">
        <f t="shared" si="2"/>
        <v>98438.9</v>
      </c>
      <c r="K16" s="77"/>
      <c r="L16" s="23"/>
      <c r="M16" s="145"/>
    </row>
    <row r="17" spans="1:13" ht="17.25" thickBot="1">
      <c r="A17" s="144" t="s">
        <v>6</v>
      </c>
      <c r="B17" s="102" t="s">
        <v>17</v>
      </c>
      <c r="C17" s="103">
        <v>3</v>
      </c>
      <c r="D17" s="92">
        <v>95141</v>
      </c>
      <c r="E17" s="99">
        <v>1100</v>
      </c>
      <c r="F17" s="99"/>
      <c r="G17" s="99">
        <v>847.9</v>
      </c>
      <c r="H17" s="99">
        <f t="shared" si="0"/>
        <v>17080.001999999997</v>
      </c>
      <c r="I17" s="141">
        <f t="shared" si="1"/>
        <v>111968.90199999999</v>
      </c>
      <c r="J17" s="142">
        <f t="shared" si="2"/>
        <v>94888.9</v>
      </c>
      <c r="K17" s="77" t="s">
        <v>127</v>
      </c>
      <c r="L17" s="23"/>
      <c r="M17" s="145">
        <v>800</v>
      </c>
    </row>
    <row r="18" spans="1:13" ht="17.25" thickBot="1">
      <c r="A18" s="144" t="s">
        <v>18</v>
      </c>
      <c r="B18" s="102" t="s">
        <v>19</v>
      </c>
      <c r="C18" s="103">
        <v>11</v>
      </c>
      <c r="D18" s="92">
        <v>97181</v>
      </c>
      <c r="E18" s="99">
        <v>1100</v>
      </c>
      <c r="F18" s="99"/>
      <c r="G18" s="99">
        <v>847.9</v>
      </c>
      <c r="H18" s="99">
        <f t="shared" si="0"/>
        <v>17447.201999999997</v>
      </c>
      <c r="I18" s="141">
        <f t="shared" si="1"/>
        <v>114376.10199999998</v>
      </c>
      <c r="J18" s="142">
        <f t="shared" si="2"/>
        <v>96928.9</v>
      </c>
      <c r="K18" s="78" t="s">
        <v>128</v>
      </c>
      <c r="L18" s="29"/>
      <c r="M18" s="147">
        <v>900</v>
      </c>
    </row>
    <row r="19" spans="1:10" ht="15" customHeight="1" thickBot="1">
      <c r="A19" s="144" t="s">
        <v>156</v>
      </c>
      <c r="B19" s="102" t="s">
        <v>79</v>
      </c>
      <c r="C19" s="103">
        <v>12</v>
      </c>
      <c r="D19" s="92">
        <v>102911</v>
      </c>
      <c r="E19" s="99">
        <v>1100</v>
      </c>
      <c r="F19" s="99"/>
      <c r="G19" s="99">
        <v>847.9</v>
      </c>
      <c r="H19" s="99">
        <f t="shared" si="0"/>
        <v>18478.602</v>
      </c>
      <c r="I19" s="141">
        <f t="shared" si="1"/>
        <v>121137.502</v>
      </c>
      <c r="J19" s="142">
        <f t="shared" si="2"/>
        <v>102658.9</v>
      </c>
    </row>
    <row r="20" spans="1:13" ht="17.25" thickBot="1">
      <c r="A20" s="144" t="s">
        <v>95</v>
      </c>
      <c r="B20" s="102" t="s">
        <v>94</v>
      </c>
      <c r="C20" s="103">
        <v>1.9</v>
      </c>
      <c r="D20" s="92">
        <v>103761</v>
      </c>
      <c r="E20" s="99">
        <v>1100</v>
      </c>
      <c r="F20" s="99"/>
      <c r="G20" s="99">
        <v>847.9</v>
      </c>
      <c r="H20" s="99">
        <f t="shared" si="0"/>
        <v>18631.602</v>
      </c>
      <c r="I20" s="141">
        <f t="shared" si="1"/>
        <v>122140.502</v>
      </c>
      <c r="J20" s="142">
        <f t="shared" si="2"/>
        <v>103508.9</v>
      </c>
      <c r="K20" s="25"/>
      <c r="L20" s="25"/>
      <c r="M20" s="165"/>
    </row>
    <row r="21" spans="1:13" ht="17.25" thickBot="1">
      <c r="A21" s="144" t="s">
        <v>156</v>
      </c>
      <c r="B21" s="102" t="s">
        <v>96</v>
      </c>
      <c r="C21" s="103"/>
      <c r="D21" s="92">
        <v>102111</v>
      </c>
      <c r="E21" s="99">
        <v>1100</v>
      </c>
      <c r="F21" s="99"/>
      <c r="G21" s="99">
        <v>847.9</v>
      </c>
      <c r="H21" s="99">
        <f t="shared" si="0"/>
        <v>18334.602</v>
      </c>
      <c r="I21" s="141">
        <f t="shared" si="1"/>
        <v>120193.502</v>
      </c>
      <c r="J21" s="142">
        <f t="shared" si="2"/>
        <v>101858.9</v>
      </c>
      <c r="K21" s="25"/>
      <c r="L21" s="25"/>
      <c r="M21" s="165"/>
    </row>
    <row r="22" spans="1:13" ht="17.25" thickBot="1">
      <c r="A22" s="144" t="s">
        <v>104</v>
      </c>
      <c r="B22" s="102" t="s">
        <v>105</v>
      </c>
      <c r="C22" s="103">
        <v>12</v>
      </c>
      <c r="D22" s="92">
        <v>97891</v>
      </c>
      <c r="E22" s="99">
        <v>1100</v>
      </c>
      <c r="F22" s="99"/>
      <c r="G22" s="99">
        <v>847.9</v>
      </c>
      <c r="H22" s="99">
        <f t="shared" si="0"/>
        <v>17575.001999999997</v>
      </c>
      <c r="I22" s="141">
        <f t="shared" si="1"/>
        <v>115213.90199999999</v>
      </c>
      <c r="J22" s="142">
        <f t="shared" si="2"/>
        <v>97638.9</v>
      </c>
      <c r="K22" s="25"/>
      <c r="L22" s="25"/>
      <c r="M22" s="165"/>
    </row>
    <row r="23" spans="1:13" ht="17.25" thickBot="1">
      <c r="A23" s="144" t="s">
        <v>104</v>
      </c>
      <c r="B23" s="102" t="s">
        <v>153</v>
      </c>
      <c r="C23" s="103">
        <v>10</v>
      </c>
      <c r="D23" s="92">
        <v>99541</v>
      </c>
      <c r="E23" s="99">
        <v>1100</v>
      </c>
      <c r="F23" s="99"/>
      <c r="G23" s="99">
        <v>847.9</v>
      </c>
      <c r="H23" s="99">
        <f t="shared" si="0"/>
        <v>17872.001999999997</v>
      </c>
      <c r="I23" s="141">
        <f t="shared" si="1"/>
        <v>117160.90199999999</v>
      </c>
      <c r="J23" s="142">
        <f t="shared" si="2"/>
        <v>99288.9</v>
      </c>
      <c r="K23" s="25"/>
      <c r="L23" s="25"/>
      <c r="M23" s="165"/>
    </row>
    <row r="24" spans="1:13" ht="17.25" thickBot="1">
      <c r="A24" s="144" t="s">
        <v>104</v>
      </c>
      <c r="B24" s="102" t="s">
        <v>81</v>
      </c>
      <c r="C24" s="103">
        <v>3</v>
      </c>
      <c r="D24" s="92">
        <v>97891</v>
      </c>
      <c r="E24" s="99">
        <v>1100</v>
      </c>
      <c r="F24" s="99"/>
      <c r="G24" s="99">
        <v>847.9</v>
      </c>
      <c r="H24" s="99">
        <f t="shared" si="0"/>
        <v>17575.001999999997</v>
      </c>
      <c r="I24" s="141">
        <f t="shared" si="1"/>
        <v>115213.90199999999</v>
      </c>
      <c r="J24" s="142">
        <f t="shared" si="2"/>
        <v>97638.9</v>
      </c>
      <c r="K24" s="25"/>
      <c r="L24" s="25"/>
      <c r="M24" s="165"/>
    </row>
    <row r="25" spans="1:13" ht="17.25" thickBot="1">
      <c r="A25" s="144" t="s">
        <v>104</v>
      </c>
      <c r="B25" s="102" t="s">
        <v>90</v>
      </c>
      <c r="C25" s="103">
        <v>8</v>
      </c>
      <c r="D25" s="92">
        <v>101461</v>
      </c>
      <c r="E25" s="99">
        <v>1100</v>
      </c>
      <c r="F25" s="99"/>
      <c r="G25" s="99">
        <v>847.9</v>
      </c>
      <c r="H25" s="99">
        <f t="shared" si="0"/>
        <v>18217.602</v>
      </c>
      <c r="I25" s="141">
        <f t="shared" si="1"/>
        <v>119426.502</v>
      </c>
      <c r="J25" s="142">
        <f t="shared" si="2"/>
        <v>101208.9</v>
      </c>
      <c r="K25" s="25"/>
      <c r="L25" s="25"/>
      <c r="M25" s="165"/>
    </row>
    <row r="26" spans="1:13" ht="17.25" thickBot="1">
      <c r="A26" s="144" t="s">
        <v>104</v>
      </c>
      <c r="B26" s="102" t="s">
        <v>103</v>
      </c>
      <c r="C26" s="103"/>
      <c r="D26" s="92">
        <v>100661</v>
      </c>
      <c r="E26" s="99">
        <v>1100</v>
      </c>
      <c r="F26" s="99"/>
      <c r="G26" s="99">
        <v>847.9</v>
      </c>
      <c r="H26" s="99">
        <f t="shared" si="0"/>
        <v>18073.602</v>
      </c>
      <c r="I26" s="141">
        <f t="shared" si="1"/>
        <v>118482.502</v>
      </c>
      <c r="J26" s="142">
        <f t="shared" si="2"/>
        <v>100408.9</v>
      </c>
      <c r="K26" s="25"/>
      <c r="L26" s="25"/>
      <c r="M26" s="165"/>
    </row>
    <row r="27" spans="1:13" ht="17.25" thickBot="1">
      <c r="A27" s="144" t="s">
        <v>160</v>
      </c>
      <c r="B27" s="102" t="s">
        <v>161</v>
      </c>
      <c r="C27" s="103">
        <v>40</v>
      </c>
      <c r="D27" s="92">
        <v>99611</v>
      </c>
      <c r="E27" s="99">
        <v>1100</v>
      </c>
      <c r="F27" s="99"/>
      <c r="G27" s="99">
        <v>847.9</v>
      </c>
      <c r="H27" s="99">
        <f t="shared" si="0"/>
        <v>17884.602</v>
      </c>
      <c r="I27" s="141">
        <f t="shared" si="1"/>
        <v>117243.502</v>
      </c>
      <c r="J27" s="142">
        <f t="shared" si="2"/>
        <v>99358.9</v>
      </c>
      <c r="K27" s="25"/>
      <c r="L27" s="25"/>
      <c r="M27" s="165"/>
    </row>
    <row r="28" spans="1:13" ht="17.25" thickBot="1">
      <c r="A28" s="144" t="s">
        <v>160</v>
      </c>
      <c r="B28" s="102" t="s">
        <v>159</v>
      </c>
      <c r="C28" s="103">
        <v>8</v>
      </c>
      <c r="D28" s="92">
        <v>97691</v>
      </c>
      <c r="E28" s="99">
        <v>1100</v>
      </c>
      <c r="F28" s="99"/>
      <c r="G28" s="99">
        <v>847.9</v>
      </c>
      <c r="H28" s="99">
        <f t="shared" si="0"/>
        <v>17539.001999999997</v>
      </c>
      <c r="I28" s="141">
        <f t="shared" si="1"/>
        <v>114977.90199999999</v>
      </c>
      <c r="J28" s="142">
        <f t="shared" si="2"/>
        <v>97438.9</v>
      </c>
      <c r="K28" s="25"/>
      <c r="L28" s="25"/>
      <c r="M28" s="165"/>
    </row>
    <row r="29" spans="1:13" ht="17.25" thickBot="1">
      <c r="A29" s="144" t="s">
        <v>160</v>
      </c>
      <c r="B29" s="102" t="s">
        <v>162</v>
      </c>
      <c r="C29" s="103">
        <v>65</v>
      </c>
      <c r="D29" s="92">
        <v>100911</v>
      </c>
      <c r="E29" s="99">
        <v>1100</v>
      </c>
      <c r="F29" s="99"/>
      <c r="G29" s="99">
        <v>847.9</v>
      </c>
      <c r="H29" s="99">
        <f t="shared" si="0"/>
        <v>18118.602</v>
      </c>
      <c r="I29" s="141">
        <f t="shared" si="1"/>
        <v>118777.502</v>
      </c>
      <c r="J29" s="142">
        <f t="shared" si="2"/>
        <v>100658.9</v>
      </c>
      <c r="K29" s="25"/>
      <c r="L29" s="25"/>
      <c r="M29" s="165"/>
    </row>
    <row r="30" spans="1:13" ht="17.25" thickBot="1">
      <c r="A30" s="144" t="s">
        <v>160</v>
      </c>
      <c r="B30" s="102" t="s">
        <v>163</v>
      </c>
      <c r="C30" s="103">
        <v>55</v>
      </c>
      <c r="D30" s="92">
        <v>99391</v>
      </c>
      <c r="E30" s="99">
        <v>1100</v>
      </c>
      <c r="F30" s="99"/>
      <c r="G30" s="99">
        <v>847.9</v>
      </c>
      <c r="H30" s="99">
        <f t="shared" si="0"/>
        <v>17845.001999999997</v>
      </c>
      <c r="I30" s="141">
        <f t="shared" si="1"/>
        <v>116983.90199999999</v>
      </c>
      <c r="J30" s="142">
        <f t="shared" si="2"/>
        <v>99138.9</v>
      </c>
      <c r="K30" s="25"/>
      <c r="L30" s="25"/>
      <c r="M30" s="165"/>
    </row>
    <row r="31" spans="1:13" ht="17.25" thickBot="1">
      <c r="A31" s="166" t="s">
        <v>166</v>
      </c>
      <c r="B31" s="167" t="s">
        <v>165</v>
      </c>
      <c r="C31" s="168">
        <v>3</v>
      </c>
      <c r="D31" s="92">
        <v>99431</v>
      </c>
      <c r="E31" s="99">
        <v>1100</v>
      </c>
      <c r="F31" s="99"/>
      <c r="G31" s="99">
        <v>847.9</v>
      </c>
      <c r="H31" s="99">
        <f t="shared" si="0"/>
        <v>17852.201999999997</v>
      </c>
      <c r="I31" s="141">
        <f t="shared" si="1"/>
        <v>117031.10199999998</v>
      </c>
      <c r="J31" s="142">
        <f t="shared" si="2"/>
        <v>99178.9</v>
      </c>
      <c r="K31" s="25"/>
      <c r="L31" s="25"/>
      <c r="M31" s="165"/>
    </row>
    <row r="32" spans="1:13" ht="17.25" thickBot="1">
      <c r="A32" s="166"/>
      <c r="B32" s="167" t="s">
        <v>171</v>
      </c>
      <c r="C32" s="168"/>
      <c r="D32" s="94">
        <v>99781</v>
      </c>
      <c r="E32" s="99">
        <v>1100</v>
      </c>
      <c r="F32" s="99"/>
      <c r="G32" s="99">
        <v>847.9</v>
      </c>
      <c r="H32" s="99">
        <f>(D32-E32+G32)*18%</f>
        <v>17915.201999999997</v>
      </c>
      <c r="I32" s="141">
        <f>D32-E32+G32+H32</f>
        <v>117444.10199999998</v>
      </c>
      <c r="J32" s="142">
        <f>I32-H32</f>
        <v>99528.9</v>
      </c>
      <c r="K32" s="25"/>
      <c r="L32" s="25"/>
      <c r="M32" s="165"/>
    </row>
    <row r="33" spans="1:13" ht="17.25" thickBot="1">
      <c r="A33" s="169" t="s">
        <v>97</v>
      </c>
      <c r="B33" s="170" t="s">
        <v>99</v>
      </c>
      <c r="C33" s="108" t="s">
        <v>100</v>
      </c>
      <c r="D33" s="94">
        <v>99781</v>
      </c>
      <c r="E33" s="99">
        <v>1100</v>
      </c>
      <c r="F33" s="99"/>
      <c r="G33" s="99">
        <v>847.9</v>
      </c>
      <c r="H33" s="99">
        <f t="shared" si="0"/>
        <v>17915.201999999997</v>
      </c>
      <c r="I33" s="141">
        <f t="shared" si="1"/>
        <v>117444.10199999998</v>
      </c>
      <c r="J33" s="142">
        <f t="shared" si="2"/>
        <v>99528.9</v>
      </c>
      <c r="K33" s="25"/>
      <c r="L33" s="25"/>
      <c r="M33" s="165"/>
    </row>
    <row r="34" spans="1:10" ht="13.5" thickBot="1">
      <c r="A34" s="63"/>
      <c r="B34" s="170"/>
      <c r="C34" s="108"/>
      <c r="D34" s="94"/>
      <c r="E34" s="130"/>
      <c r="F34" s="130"/>
      <c r="G34" s="130"/>
      <c r="H34" s="130"/>
      <c r="I34" s="99"/>
      <c r="J34" s="130"/>
    </row>
    <row r="35" spans="2:10" ht="13.5" thickBot="1">
      <c r="B35" s="132"/>
      <c r="D35" s="133"/>
      <c r="E35" s="133"/>
      <c r="F35" s="133"/>
      <c r="G35" s="133"/>
      <c r="H35" s="133"/>
      <c r="I35" s="133"/>
      <c r="J35" s="133"/>
    </row>
    <row r="36" spans="1:13" ht="16.5" thickBot="1">
      <c r="A36" s="287" t="s">
        <v>22</v>
      </c>
      <c r="B36" s="288"/>
      <c r="C36" s="288"/>
      <c r="D36" s="288"/>
      <c r="E36" s="288"/>
      <c r="F36" s="288"/>
      <c r="G36" s="288"/>
      <c r="H36" s="288"/>
      <c r="I36" s="288"/>
      <c r="J36" s="288"/>
      <c r="K36" s="163"/>
      <c r="L36" s="157"/>
      <c r="M36" s="164"/>
    </row>
    <row r="37" spans="1:13" ht="13.5" customHeight="1" thickBot="1">
      <c r="A37" s="233" t="s">
        <v>14</v>
      </c>
      <c r="B37" s="234"/>
      <c r="C37" s="171" t="s">
        <v>7</v>
      </c>
      <c r="D37" s="115" t="s">
        <v>0</v>
      </c>
      <c r="E37" s="115" t="s">
        <v>15</v>
      </c>
      <c r="F37" s="115"/>
      <c r="G37" s="150" t="s">
        <v>16</v>
      </c>
      <c r="H37" s="115" t="s">
        <v>167</v>
      </c>
      <c r="I37" s="115" t="s">
        <v>1</v>
      </c>
      <c r="J37" s="52" t="s">
        <v>69</v>
      </c>
      <c r="K37" s="225" t="s">
        <v>129</v>
      </c>
      <c r="L37" s="225"/>
      <c r="M37" s="226"/>
    </row>
    <row r="38" spans="1:15" ht="13.5" customHeight="1" thickBot="1">
      <c r="A38" s="140" t="s">
        <v>6</v>
      </c>
      <c r="B38" s="97" t="s">
        <v>23</v>
      </c>
      <c r="C38" s="98">
        <v>0.9</v>
      </c>
      <c r="D38" s="91">
        <v>83451</v>
      </c>
      <c r="E38" s="99">
        <v>1100</v>
      </c>
      <c r="F38" s="99">
        <v>0</v>
      </c>
      <c r="G38" s="99">
        <v>847.9</v>
      </c>
      <c r="H38" s="99">
        <f aca="true" t="shared" si="3" ref="H38:H55">(D38-E38-F38+G38)*18%</f>
        <v>14975.801999999998</v>
      </c>
      <c r="I38" s="141">
        <f aca="true" t="shared" si="4" ref="I38:I55">D38-E38-F38+G38+H38</f>
        <v>98174.70199999999</v>
      </c>
      <c r="J38" s="142">
        <f aca="true" t="shared" si="5" ref="J38:J55">I38-H38</f>
        <v>83198.9</v>
      </c>
      <c r="K38" s="228"/>
      <c r="L38" s="228"/>
      <c r="M38" s="229"/>
      <c r="O38" s="133"/>
    </row>
    <row r="39" spans="1:13" s="146" customFormat="1" ht="17.25" thickBot="1">
      <c r="A39" s="144" t="s">
        <v>107</v>
      </c>
      <c r="B39" s="102" t="s">
        <v>106</v>
      </c>
      <c r="C39" s="103">
        <v>1.2</v>
      </c>
      <c r="D39" s="92">
        <v>83002</v>
      </c>
      <c r="E39" s="99">
        <v>1100</v>
      </c>
      <c r="F39" s="99">
        <v>0</v>
      </c>
      <c r="G39" s="99">
        <v>847.9</v>
      </c>
      <c r="H39" s="99">
        <f t="shared" si="3"/>
        <v>14894.981999999998</v>
      </c>
      <c r="I39" s="141">
        <f t="shared" si="4"/>
        <v>97644.882</v>
      </c>
      <c r="J39" s="142">
        <f t="shared" si="5"/>
        <v>82749.9</v>
      </c>
      <c r="K39" s="22" t="s">
        <v>130</v>
      </c>
      <c r="L39" s="22"/>
      <c r="M39" s="143">
        <v>300</v>
      </c>
    </row>
    <row r="40" spans="1:13" ht="17.25" thickBot="1">
      <c r="A40" s="144" t="s">
        <v>5</v>
      </c>
      <c r="B40" s="102" t="s">
        <v>172</v>
      </c>
      <c r="C40" s="103">
        <v>2.7</v>
      </c>
      <c r="D40" s="92">
        <v>79341</v>
      </c>
      <c r="E40" s="99">
        <v>1100</v>
      </c>
      <c r="F40" s="99">
        <v>0</v>
      </c>
      <c r="G40" s="99">
        <v>847.9</v>
      </c>
      <c r="H40" s="99">
        <f>(D40-E40-F40+G40)*18%</f>
        <v>14236.001999999999</v>
      </c>
      <c r="I40" s="141">
        <f>D40-E40-F40+G40+H40</f>
        <v>93324.90199999999</v>
      </c>
      <c r="J40" s="142">
        <f>I40-H40</f>
        <v>79088.9</v>
      </c>
      <c r="K40" s="23" t="s">
        <v>131</v>
      </c>
      <c r="L40" s="23"/>
      <c r="M40" s="145">
        <v>400</v>
      </c>
    </row>
    <row r="41" spans="1:13" ht="17.25" thickBot="1">
      <c r="A41" s="144" t="s">
        <v>5</v>
      </c>
      <c r="B41" s="128" t="s">
        <v>11</v>
      </c>
      <c r="C41" s="103">
        <v>8</v>
      </c>
      <c r="D41" s="92">
        <v>79341</v>
      </c>
      <c r="E41" s="99">
        <v>1100</v>
      </c>
      <c r="F41" s="99">
        <v>0</v>
      </c>
      <c r="G41" s="99">
        <v>847.9</v>
      </c>
      <c r="H41" s="99">
        <f t="shared" si="3"/>
        <v>14236.001999999999</v>
      </c>
      <c r="I41" s="141">
        <f t="shared" si="4"/>
        <v>93324.90199999999</v>
      </c>
      <c r="J41" s="142">
        <f t="shared" si="5"/>
        <v>79088.9</v>
      </c>
      <c r="K41" s="23" t="s">
        <v>132</v>
      </c>
      <c r="L41" s="23"/>
      <c r="M41" s="145">
        <v>500</v>
      </c>
    </row>
    <row r="42" spans="1:13" ht="17.25" thickBot="1">
      <c r="A42" s="144" t="s">
        <v>5</v>
      </c>
      <c r="B42" s="128" t="s">
        <v>108</v>
      </c>
      <c r="C42" s="103">
        <v>8</v>
      </c>
      <c r="D42" s="92">
        <v>80651</v>
      </c>
      <c r="E42" s="99">
        <v>1100</v>
      </c>
      <c r="F42" s="99">
        <v>0</v>
      </c>
      <c r="G42" s="99">
        <v>847.9</v>
      </c>
      <c r="H42" s="99">
        <f t="shared" si="3"/>
        <v>14471.801999999998</v>
      </c>
      <c r="I42" s="141">
        <f t="shared" si="4"/>
        <v>94870.70199999999</v>
      </c>
      <c r="J42" s="142">
        <f t="shared" si="5"/>
        <v>80398.9</v>
      </c>
      <c r="K42" s="23" t="s">
        <v>133</v>
      </c>
      <c r="L42" s="23"/>
      <c r="M42" s="145">
        <v>600</v>
      </c>
    </row>
    <row r="43" spans="1:13" s="146" customFormat="1" ht="17.25" thickBot="1">
      <c r="A43" s="144" t="s">
        <v>24</v>
      </c>
      <c r="B43" s="128" t="s">
        <v>89</v>
      </c>
      <c r="C43" s="103">
        <v>18</v>
      </c>
      <c r="D43" s="92">
        <v>80402</v>
      </c>
      <c r="E43" s="99">
        <v>1100</v>
      </c>
      <c r="F43" s="99">
        <v>0</v>
      </c>
      <c r="G43" s="99">
        <v>847.9</v>
      </c>
      <c r="H43" s="99">
        <f t="shared" si="3"/>
        <v>14426.981999999998</v>
      </c>
      <c r="I43" s="141">
        <f t="shared" si="4"/>
        <v>94576.882</v>
      </c>
      <c r="J43" s="142">
        <f t="shared" si="5"/>
        <v>80149.9</v>
      </c>
      <c r="K43" s="23" t="s">
        <v>134</v>
      </c>
      <c r="L43" s="23"/>
      <c r="M43" s="145">
        <v>700</v>
      </c>
    </row>
    <row r="44" spans="1:13" ht="17.25" thickBot="1">
      <c r="A44" s="144" t="s">
        <v>9</v>
      </c>
      <c r="B44" s="105" t="s">
        <v>8</v>
      </c>
      <c r="C44" s="103">
        <v>1.2</v>
      </c>
      <c r="D44" s="92">
        <v>78991</v>
      </c>
      <c r="E44" s="99">
        <v>1100</v>
      </c>
      <c r="F44" s="99">
        <v>0</v>
      </c>
      <c r="G44" s="99">
        <v>847.9</v>
      </c>
      <c r="H44" s="99">
        <f t="shared" si="3"/>
        <v>14173.001999999999</v>
      </c>
      <c r="I44" s="141">
        <f t="shared" si="4"/>
        <v>92911.90199999999</v>
      </c>
      <c r="J44" s="142">
        <f t="shared" si="5"/>
        <v>78738.9</v>
      </c>
      <c r="K44" s="23" t="s">
        <v>135</v>
      </c>
      <c r="L44" s="23"/>
      <c r="M44" s="145">
        <v>750</v>
      </c>
    </row>
    <row r="45" spans="1:10" ht="13.5" thickBot="1">
      <c r="A45" s="144" t="s">
        <v>71</v>
      </c>
      <c r="B45" s="102" t="s">
        <v>70</v>
      </c>
      <c r="C45" s="103">
        <v>0.35</v>
      </c>
      <c r="D45" s="92">
        <v>81388</v>
      </c>
      <c r="E45" s="99">
        <v>1100</v>
      </c>
      <c r="F45" s="99">
        <v>0</v>
      </c>
      <c r="G45" s="99">
        <v>847.9</v>
      </c>
      <c r="H45" s="99">
        <f t="shared" si="3"/>
        <v>14604.461999999998</v>
      </c>
      <c r="I45" s="141">
        <f t="shared" si="4"/>
        <v>95740.362</v>
      </c>
      <c r="J45" s="142">
        <f t="shared" si="5"/>
        <v>81135.9</v>
      </c>
    </row>
    <row r="46" spans="1:10" ht="13.5" thickBot="1">
      <c r="A46" s="144" t="s">
        <v>10</v>
      </c>
      <c r="B46" s="105" t="s">
        <v>113</v>
      </c>
      <c r="C46" s="103">
        <v>0.28</v>
      </c>
      <c r="D46" s="92">
        <v>81563</v>
      </c>
      <c r="E46" s="99">
        <v>1100</v>
      </c>
      <c r="F46" s="99">
        <v>0</v>
      </c>
      <c r="G46" s="99">
        <v>847.9</v>
      </c>
      <c r="H46" s="99">
        <f t="shared" si="3"/>
        <v>14635.961999999998</v>
      </c>
      <c r="I46" s="141">
        <f t="shared" si="4"/>
        <v>95946.862</v>
      </c>
      <c r="J46" s="142">
        <f t="shared" si="5"/>
        <v>81310.9</v>
      </c>
    </row>
    <row r="47" spans="1:13" ht="17.25" thickBot="1">
      <c r="A47" s="144" t="s">
        <v>10</v>
      </c>
      <c r="B47" s="105" t="s">
        <v>112</v>
      </c>
      <c r="C47" s="148">
        <v>0.22</v>
      </c>
      <c r="D47" s="93">
        <v>81563</v>
      </c>
      <c r="E47" s="99">
        <v>1100</v>
      </c>
      <c r="F47" s="99">
        <v>0</v>
      </c>
      <c r="G47" s="99">
        <v>847.9</v>
      </c>
      <c r="H47" s="99">
        <f t="shared" si="3"/>
        <v>14635.961999999998</v>
      </c>
      <c r="I47" s="141">
        <f t="shared" si="4"/>
        <v>95946.862</v>
      </c>
      <c r="J47" s="142">
        <f t="shared" si="5"/>
        <v>81310.9</v>
      </c>
      <c r="K47" s="25"/>
      <c r="L47" s="25"/>
      <c r="M47" s="165"/>
    </row>
    <row r="48" spans="1:13" ht="14.25" thickBot="1">
      <c r="A48" s="144" t="s">
        <v>33</v>
      </c>
      <c r="B48" s="102" t="s">
        <v>34</v>
      </c>
      <c r="C48" s="103">
        <v>0.43</v>
      </c>
      <c r="D48" s="92">
        <v>87173</v>
      </c>
      <c r="E48" s="99">
        <v>1100</v>
      </c>
      <c r="F48" s="99">
        <v>0</v>
      </c>
      <c r="G48" s="99">
        <v>847.9</v>
      </c>
      <c r="H48" s="99">
        <f t="shared" si="3"/>
        <v>15645.761999999999</v>
      </c>
      <c r="I48" s="141">
        <f t="shared" si="4"/>
        <v>102566.662</v>
      </c>
      <c r="J48" s="142">
        <f t="shared" si="5"/>
        <v>86920.9</v>
      </c>
      <c r="K48" s="66" t="s">
        <v>75</v>
      </c>
      <c r="L48" s="146"/>
      <c r="M48" s="146"/>
    </row>
    <row r="49" spans="1:13" s="146" customFormat="1" ht="13.5" thickBot="1">
      <c r="A49" s="144" t="s">
        <v>33</v>
      </c>
      <c r="B49" s="102" t="s">
        <v>93</v>
      </c>
      <c r="C49" s="103">
        <v>0.22</v>
      </c>
      <c r="D49" s="92">
        <v>88723</v>
      </c>
      <c r="E49" s="99">
        <v>1100</v>
      </c>
      <c r="F49" s="99">
        <v>0</v>
      </c>
      <c r="G49" s="99">
        <v>847.9</v>
      </c>
      <c r="H49" s="99">
        <f t="shared" si="3"/>
        <v>15924.761999999999</v>
      </c>
      <c r="I49" s="141">
        <f t="shared" si="4"/>
        <v>104395.662</v>
      </c>
      <c r="J49" s="142">
        <f t="shared" si="5"/>
        <v>88470.9</v>
      </c>
      <c r="K49" s="131"/>
      <c r="L49" s="131"/>
      <c r="M49" s="178"/>
    </row>
    <row r="50" spans="1:13" ht="13.5" thickBot="1">
      <c r="A50" s="144" t="s">
        <v>33</v>
      </c>
      <c r="B50" s="102" t="s">
        <v>91</v>
      </c>
      <c r="C50" s="103"/>
      <c r="D50" s="92">
        <v>82543</v>
      </c>
      <c r="E50" s="99">
        <v>1100</v>
      </c>
      <c r="F50" s="99">
        <v>0</v>
      </c>
      <c r="G50" s="99">
        <v>847.9</v>
      </c>
      <c r="H50" s="99">
        <f t="shared" si="3"/>
        <v>14812.362</v>
      </c>
      <c r="I50" s="141">
        <f t="shared" si="4"/>
        <v>97103.26199999999</v>
      </c>
      <c r="J50" s="142">
        <f t="shared" si="5"/>
        <v>82290.9</v>
      </c>
      <c r="K50" s="149"/>
      <c r="L50" s="149"/>
      <c r="M50" s="149"/>
    </row>
    <row r="51" spans="1:10" ht="13.5" thickBot="1">
      <c r="A51" s="144" t="s">
        <v>33</v>
      </c>
      <c r="B51" s="102" t="s">
        <v>111</v>
      </c>
      <c r="C51" s="103"/>
      <c r="D51" s="92">
        <v>87013</v>
      </c>
      <c r="E51" s="99">
        <v>1100</v>
      </c>
      <c r="F51" s="99">
        <v>0</v>
      </c>
      <c r="G51" s="99">
        <v>847.9</v>
      </c>
      <c r="H51" s="99">
        <f t="shared" si="3"/>
        <v>15616.961999999998</v>
      </c>
      <c r="I51" s="141">
        <f t="shared" si="4"/>
        <v>102377.862</v>
      </c>
      <c r="J51" s="142">
        <f t="shared" si="5"/>
        <v>86760.9</v>
      </c>
    </row>
    <row r="52" spans="1:10" ht="13.5" thickBot="1">
      <c r="A52" s="144" t="s">
        <v>2</v>
      </c>
      <c r="B52" s="128" t="s">
        <v>3</v>
      </c>
      <c r="C52" s="103" t="s">
        <v>27</v>
      </c>
      <c r="D52" s="92">
        <v>75894</v>
      </c>
      <c r="E52" s="127">
        <v>0</v>
      </c>
      <c r="F52" s="99">
        <v>0</v>
      </c>
      <c r="G52" s="99">
        <v>847.9</v>
      </c>
      <c r="H52" s="99">
        <f t="shared" si="3"/>
        <v>13813.541999999998</v>
      </c>
      <c r="I52" s="141">
        <f t="shared" si="4"/>
        <v>90555.442</v>
      </c>
      <c r="J52" s="142">
        <f t="shared" si="5"/>
        <v>76741.9</v>
      </c>
    </row>
    <row r="53" spans="1:13" ht="13.5" thickBot="1">
      <c r="A53" s="144" t="s">
        <v>2</v>
      </c>
      <c r="B53" s="128" t="s">
        <v>4</v>
      </c>
      <c r="C53" s="103" t="s">
        <v>27</v>
      </c>
      <c r="D53" s="92">
        <v>71145</v>
      </c>
      <c r="E53" s="127">
        <v>0</v>
      </c>
      <c r="F53" s="99">
        <v>0</v>
      </c>
      <c r="G53" s="99">
        <v>847.9</v>
      </c>
      <c r="H53" s="99">
        <f t="shared" si="3"/>
        <v>12958.721999999998</v>
      </c>
      <c r="I53" s="141">
        <f t="shared" si="4"/>
        <v>84951.62199999999</v>
      </c>
      <c r="J53" s="142">
        <f t="shared" si="5"/>
        <v>71992.9</v>
      </c>
      <c r="K53" s="149"/>
      <c r="L53" s="149"/>
      <c r="M53" s="149"/>
    </row>
    <row r="54" spans="1:10" ht="13.5" thickBot="1">
      <c r="A54" s="144" t="s">
        <v>2</v>
      </c>
      <c r="B54" s="102" t="s">
        <v>13</v>
      </c>
      <c r="C54" s="103" t="s">
        <v>27</v>
      </c>
      <c r="D54" s="92">
        <v>74531</v>
      </c>
      <c r="E54" s="127">
        <v>0</v>
      </c>
      <c r="F54" s="99">
        <v>0</v>
      </c>
      <c r="G54" s="99">
        <v>847.9</v>
      </c>
      <c r="H54" s="99">
        <f t="shared" si="3"/>
        <v>13568.202</v>
      </c>
      <c r="I54" s="141">
        <f t="shared" si="4"/>
        <v>88947.102</v>
      </c>
      <c r="J54" s="142">
        <f t="shared" si="5"/>
        <v>75378.9</v>
      </c>
    </row>
    <row r="55" spans="1:10" ht="13.5" thickBot="1">
      <c r="A55" s="63" t="s">
        <v>2</v>
      </c>
      <c r="B55" s="19" t="s">
        <v>28</v>
      </c>
      <c r="C55" s="108" t="s">
        <v>27</v>
      </c>
      <c r="D55" s="94">
        <v>76433</v>
      </c>
      <c r="E55" s="130">
        <v>0</v>
      </c>
      <c r="F55" s="99">
        <v>0</v>
      </c>
      <c r="G55" s="99">
        <v>847.9</v>
      </c>
      <c r="H55" s="99">
        <f t="shared" si="3"/>
        <v>13910.561999999998</v>
      </c>
      <c r="I55" s="141">
        <f t="shared" si="4"/>
        <v>91191.462</v>
      </c>
      <c r="J55" s="142">
        <f t="shared" si="5"/>
        <v>77280.9</v>
      </c>
    </row>
    <row r="56" spans="2:10" ht="13.5" thickBot="1">
      <c r="B56" s="132"/>
      <c r="D56" s="133"/>
      <c r="E56" s="133"/>
      <c r="F56" s="133"/>
      <c r="G56" s="133"/>
      <c r="H56" s="133"/>
      <c r="I56" s="133"/>
      <c r="J56" s="133"/>
    </row>
    <row r="57" spans="1:10" ht="16.5" thickBot="1">
      <c r="A57" s="280" t="s">
        <v>25</v>
      </c>
      <c r="B57" s="289"/>
      <c r="C57" s="289"/>
      <c r="D57" s="289"/>
      <c r="E57" s="289"/>
      <c r="F57" s="289"/>
      <c r="G57" s="289"/>
      <c r="H57" s="289"/>
      <c r="I57" s="289"/>
      <c r="J57" s="289"/>
    </row>
    <row r="58" spans="1:10" ht="13.5" thickBot="1">
      <c r="A58" s="241" t="s">
        <v>14</v>
      </c>
      <c r="B58" s="242"/>
      <c r="C58" s="150" t="s">
        <v>7</v>
      </c>
      <c r="D58" s="115" t="s">
        <v>0</v>
      </c>
      <c r="E58" s="115" t="s">
        <v>15</v>
      </c>
      <c r="F58" s="115"/>
      <c r="G58" s="150" t="s">
        <v>16</v>
      </c>
      <c r="H58" s="115" t="s">
        <v>167</v>
      </c>
      <c r="I58" s="115" t="s">
        <v>1</v>
      </c>
      <c r="J58" s="53" t="s">
        <v>69</v>
      </c>
    </row>
    <row r="59" spans="1:13" ht="13.5" thickBot="1">
      <c r="A59" s="151" t="s">
        <v>30</v>
      </c>
      <c r="B59" s="119" t="s">
        <v>80</v>
      </c>
      <c r="C59" s="98">
        <v>0.92</v>
      </c>
      <c r="D59" s="83">
        <v>77391</v>
      </c>
      <c r="E59" s="99">
        <v>1100</v>
      </c>
      <c r="F59" s="99">
        <v>0</v>
      </c>
      <c r="G59" s="99">
        <v>847.9</v>
      </c>
      <c r="H59" s="99">
        <f aca="true" t="shared" si="6" ref="H59:H68">(D59-E59-F59+G59)*18%</f>
        <v>13885.001999999999</v>
      </c>
      <c r="I59" s="141">
        <f aca="true" t="shared" si="7" ref="I59:I68">D59-E59-F59+G59+H59</f>
        <v>91023.90199999999</v>
      </c>
      <c r="J59" s="142">
        <f aca="true" t="shared" si="8" ref="J59:J68">I59-H59</f>
        <v>77138.9</v>
      </c>
      <c r="L59" s="152"/>
      <c r="M59" s="160"/>
    </row>
    <row r="60" spans="1:13" ht="13.5" thickBot="1">
      <c r="A60" s="153" t="s">
        <v>173</v>
      </c>
      <c r="B60" s="121" t="s">
        <v>170</v>
      </c>
      <c r="C60" s="103">
        <v>1.1</v>
      </c>
      <c r="D60" s="84">
        <v>77391</v>
      </c>
      <c r="E60" s="99">
        <v>1100</v>
      </c>
      <c r="F60" s="99">
        <v>0</v>
      </c>
      <c r="G60" s="99">
        <v>847.9</v>
      </c>
      <c r="H60" s="99">
        <f t="shared" si="6"/>
        <v>13885.001999999999</v>
      </c>
      <c r="I60" s="141">
        <f t="shared" si="7"/>
        <v>91023.90199999999</v>
      </c>
      <c r="J60" s="142">
        <f>I60-H60</f>
        <v>77138.9</v>
      </c>
      <c r="L60" s="152"/>
      <c r="M60" s="160"/>
    </row>
    <row r="61" spans="1:13" ht="13.5" thickBot="1">
      <c r="A61" s="153" t="s">
        <v>30</v>
      </c>
      <c r="B61" s="121" t="s">
        <v>120</v>
      </c>
      <c r="C61" s="103">
        <v>2</v>
      </c>
      <c r="D61" s="84">
        <v>77391</v>
      </c>
      <c r="E61" s="99">
        <v>1100</v>
      </c>
      <c r="F61" s="99">
        <v>0</v>
      </c>
      <c r="G61" s="99">
        <v>847.9</v>
      </c>
      <c r="H61" s="99">
        <f t="shared" si="6"/>
        <v>13885.001999999999</v>
      </c>
      <c r="I61" s="141">
        <f t="shared" si="7"/>
        <v>91023.90199999999</v>
      </c>
      <c r="J61" s="142">
        <f t="shared" si="8"/>
        <v>77138.9</v>
      </c>
      <c r="L61" s="152"/>
      <c r="M61" s="160"/>
    </row>
    <row r="62" spans="1:13" ht="13.5" thickBot="1">
      <c r="A62" s="153" t="s">
        <v>30</v>
      </c>
      <c r="B62" s="121" t="s">
        <v>169</v>
      </c>
      <c r="C62" s="103">
        <v>3</v>
      </c>
      <c r="D62" s="84">
        <v>78673</v>
      </c>
      <c r="E62" s="99">
        <v>1100</v>
      </c>
      <c r="F62" s="99">
        <v>0</v>
      </c>
      <c r="G62" s="99">
        <v>847.9</v>
      </c>
      <c r="H62" s="99">
        <f t="shared" si="6"/>
        <v>14115.761999999999</v>
      </c>
      <c r="I62" s="141">
        <f t="shared" si="7"/>
        <v>92536.662</v>
      </c>
      <c r="J62" s="142">
        <f t="shared" si="8"/>
        <v>78420.9</v>
      </c>
      <c r="L62" s="152"/>
      <c r="M62" s="179"/>
    </row>
    <row r="63" spans="1:13" ht="13.5" thickBot="1">
      <c r="A63" s="153" t="s">
        <v>74</v>
      </c>
      <c r="B63" s="121" t="s">
        <v>12</v>
      </c>
      <c r="C63" s="103">
        <v>4.2</v>
      </c>
      <c r="D63" s="84">
        <v>85782</v>
      </c>
      <c r="E63" s="99">
        <v>1100</v>
      </c>
      <c r="F63" s="99">
        <v>0</v>
      </c>
      <c r="G63" s="99">
        <v>847.9</v>
      </c>
      <c r="H63" s="99">
        <f t="shared" si="6"/>
        <v>15395.381999999998</v>
      </c>
      <c r="I63" s="141">
        <f t="shared" si="7"/>
        <v>100925.28199999999</v>
      </c>
      <c r="J63" s="142">
        <f t="shared" si="8"/>
        <v>85529.9</v>
      </c>
      <c r="L63" s="152"/>
      <c r="M63" s="179"/>
    </row>
    <row r="64" spans="1:13" ht="13.5" thickBot="1">
      <c r="A64" s="153" t="s">
        <v>36</v>
      </c>
      <c r="B64" s="121" t="s">
        <v>35</v>
      </c>
      <c r="C64" s="103">
        <v>6.5</v>
      </c>
      <c r="D64" s="84">
        <v>84971</v>
      </c>
      <c r="E64" s="99">
        <v>1100</v>
      </c>
      <c r="F64" s="99">
        <v>0</v>
      </c>
      <c r="G64" s="99">
        <v>847.9</v>
      </c>
      <c r="H64" s="99">
        <f t="shared" si="6"/>
        <v>15249.401999999998</v>
      </c>
      <c r="I64" s="141">
        <f t="shared" si="7"/>
        <v>99968.302</v>
      </c>
      <c r="J64" s="142">
        <f t="shared" si="8"/>
        <v>84718.9</v>
      </c>
      <c r="L64" s="152"/>
      <c r="M64" s="179"/>
    </row>
    <row r="65" spans="1:13" ht="13.5" thickBot="1">
      <c r="A65" s="153" t="s">
        <v>73</v>
      </c>
      <c r="B65" s="121" t="s">
        <v>72</v>
      </c>
      <c r="C65" s="103">
        <v>50</v>
      </c>
      <c r="D65" s="84">
        <v>86251</v>
      </c>
      <c r="E65" s="99">
        <v>1100</v>
      </c>
      <c r="F65" s="99">
        <v>0</v>
      </c>
      <c r="G65" s="99">
        <v>847.9</v>
      </c>
      <c r="H65" s="99">
        <f t="shared" si="6"/>
        <v>15479.801999999998</v>
      </c>
      <c r="I65" s="141">
        <f t="shared" si="7"/>
        <v>101478.70199999999</v>
      </c>
      <c r="J65" s="142">
        <f t="shared" si="8"/>
        <v>85998.9</v>
      </c>
      <c r="L65" s="152"/>
      <c r="M65" s="179"/>
    </row>
    <row r="66" spans="1:13" ht="13.5" thickBot="1">
      <c r="A66" s="153" t="s">
        <v>2</v>
      </c>
      <c r="B66" s="121" t="s">
        <v>29</v>
      </c>
      <c r="C66" s="103" t="s">
        <v>27</v>
      </c>
      <c r="D66" s="84">
        <v>78225</v>
      </c>
      <c r="E66" s="127">
        <v>0</v>
      </c>
      <c r="F66" s="99">
        <v>0</v>
      </c>
      <c r="G66" s="99">
        <v>847.9</v>
      </c>
      <c r="H66" s="99">
        <f t="shared" si="6"/>
        <v>14233.121999999998</v>
      </c>
      <c r="I66" s="141">
        <f t="shared" si="7"/>
        <v>93306.022</v>
      </c>
      <c r="J66" s="142">
        <f t="shared" si="8"/>
        <v>79072.9</v>
      </c>
      <c r="L66" s="152"/>
      <c r="M66" s="179"/>
    </row>
    <row r="67" spans="1:13" ht="13.5" thickBot="1">
      <c r="A67" s="153" t="s">
        <v>2</v>
      </c>
      <c r="B67" s="121" t="s">
        <v>31</v>
      </c>
      <c r="C67" s="103" t="s">
        <v>27</v>
      </c>
      <c r="D67" s="84">
        <v>77414</v>
      </c>
      <c r="E67" s="127">
        <v>0</v>
      </c>
      <c r="F67" s="99">
        <v>0</v>
      </c>
      <c r="G67" s="99">
        <v>847.9</v>
      </c>
      <c r="H67" s="99">
        <f t="shared" si="6"/>
        <v>14087.141999999998</v>
      </c>
      <c r="I67" s="141">
        <f t="shared" si="7"/>
        <v>92349.04199999999</v>
      </c>
      <c r="J67" s="142">
        <f t="shared" si="8"/>
        <v>78261.9</v>
      </c>
      <c r="L67" s="152"/>
      <c r="M67" s="179"/>
    </row>
    <row r="68" spans="1:13" ht="13.5" thickBot="1">
      <c r="A68" s="154" t="s">
        <v>2</v>
      </c>
      <c r="B68" s="155" t="s">
        <v>32</v>
      </c>
      <c r="C68" s="108" t="s">
        <v>27</v>
      </c>
      <c r="D68" s="85">
        <v>70511</v>
      </c>
      <c r="E68" s="130">
        <v>0</v>
      </c>
      <c r="F68" s="99">
        <v>0</v>
      </c>
      <c r="G68" s="99">
        <v>847.9</v>
      </c>
      <c r="H68" s="99">
        <f t="shared" si="6"/>
        <v>12844.601999999999</v>
      </c>
      <c r="I68" s="141">
        <f t="shared" si="7"/>
        <v>84203.502</v>
      </c>
      <c r="J68" s="142">
        <f t="shared" si="8"/>
        <v>71358.9</v>
      </c>
      <c r="L68" s="152"/>
      <c r="M68" s="179"/>
    </row>
    <row r="69" spans="12:13" ht="12.75">
      <c r="L69" s="152"/>
      <c r="M69" s="179"/>
    </row>
    <row r="70" spans="1:13" ht="13.5">
      <c r="A70" s="20"/>
      <c r="L70" s="152"/>
      <c r="M70" s="179"/>
    </row>
    <row r="71" spans="12:13" ht="12.75">
      <c r="L71" s="160"/>
      <c r="M71" s="160"/>
    </row>
    <row r="72" spans="12:13" ht="12.75">
      <c r="L72" s="160"/>
      <c r="M72" s="160"/>
    </row>
    <row r="73" spans="12:13" ht="12.75">
      <c r="L73" s="160"/>
      <c r="M73" s="160"/>
    </row>
  </sheetData>
  <sheetProtection/>
  <mergeCells count="14">
    <mergeCell ref="B5:J5"/>
    <mergeCell ref="A6:J6"/>
    <mergeCell ref="A1:J1"/>
    <mergeCell ref="B3:J3"/>
    <mergeCell ref="B4:J4"/>
    <mergeCell ref="K9:M10"/>
    <mergeCell ref="K37:M38"/>
    <mergeCell ref="A9:J9"/>
    <mergeCell ref="A10:J10"/>
    <mergeCell ref="A11:B11"/>
    <mergeCell ref="A58:B58"/>
    <mergeCell ref="A36:J36"/>
    <mergeCell ref="A37:B37"/>
    <mergeCell ref="A57:J57"/>
  </mergeCells>
  <printOptions/>
  <pageMargins left="0.708661417322835" right="0.708661417322835" top="0.248031496" bottom="0.248031496" header="0.31496062992126" footer="0.31496062992126"/>
  <pageSetup horizontalDpi="300" verticalDpi="300" orientation="landscape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90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20.140625" style="131" customWidth="1"/>
    <col min="2" max="2" width="24.8515625" style="131" bestFit="1" customWidth="1"/>
    <col min="3" max="3" width="6.28125" style="131" bestFit="1" customWidth="1"/>
    <col min="4" max="4" width="13.7109375" style="131" bestFit="1" customWidth="1"/>
    <col min="5" max="5" width="7.57421875" style="131" bestFit="1" customWidth="1"/>
    <col min="6" max="6" width="7.57421875" style="131" customWidth="1"/>
    <col min="7" max="7" width="10.140625" style="131" bestFit="1" customWidth="1"/>
    <col min="8" max="8" width="9.57421875" style="131" bestFit="1" customWidth="1"/>
    <col min="9" max="9" width="13.140625" style="131" bestFit="1" customWidth="1"/>
    <col min="10" max="16384" width="9.140625" style="131" customWidth="1"/>
  </cols>
  <sheetData>
    <row r="1" ht="13.5" thickBot="1"/>
    <row r="2" spans="1:8" ht="23.25">
      <c r="A2" s="284" t="s">
        <v>87</v>
      </c>
      <c r="B2" s="284"/>
      <c r="C2" s="284"/>
      <c r="D2" s="284"/>
      <c r="E2" s="284"/>
      <c r="F2" s="284"/>
      <c r="G2" s="284"/>
      <c r="H2" s="284"/>
    </row>
    <row r="3" spans="1:8" ht="16.5">
      <c r="A3" s="295" t="s">
        <v>88</v>
      </c>
      <c r="B3" s="295"/>
      <c r="C3" s="295"/>
      <c r="D3" s="295"/>
      <c r="E3" s="295"/>
      <c r="F3" s="295"/>
      <c r="G3" s="295"/>
      <c r="H3" s="295"/>
    </row>
    <row r="4" spans="1:8" ht="15">
      <c r="A4" s="236" t="s">
        <v>83</v>
      </c>
      <c r="B4" s="236"/>
      <c r="C4" s="236"/>
      <c r="D4" s="236"/>
      <c r="E4" s="236"/>
      <c r="F4" s="236"/>
      <c r="G4" s="236"/>
      <c r="H4" s="236"/>
    </row>
    <row r="5" spans="1:8" ht="15">
      <c r="A5" s="236" t="s">
        <v>84</v>
      </c>
      <c r="B5" s="236"/>
      <c r="C5" s="236"/>
      <c r="D5" s="236"/>
      <c r="E5" s="236"/>
      <c r="F5" s="236"/>
      <c r="G5" s="236"/>
      <c r="H5" s="236"/>
    </row>
    <row r="6" spans="1:8" ht="15">
      <c r="A6" s="236" t="s">
        <v>85</v>
      </c>
      <c r="B6" s="236"/>
      <c r="C6" s="236"/>
      <c r="D6" s="236"/>
      <c r="E6" s="236"/>
      <c r="F6" s="236"/>
      <c r="G6" s="236"/>
      <c r="H6" s="236"/>
    </row>
    <row r="7" spans="1:8" ht="18">
      <c r="A7" s="291" t="s">
        <v>86</v>
      </c>
      <c r="B7" s="291"/>
      <c r="C7" s="291"/>
      <c r="D7" s="291"/>
      <c r="E7" s="291"/>
      <c r="F7" s="291"/>
      <c r="G7" s="291"/>
      <c r="H7" s="291"/>
    </row>
    <row r="8" spans="1:8" ht="18.75" thickBot="1">
      <c r="A8" s="180"/>
      <c r="B8" s="180"/>
      <c r="C8" s="180"/>
      <c r="D8" s="180"/>
      <c r="E8" s="180"/>
      <c r="F8" s="180"/>
      <c r="G8" s="180"/>
      <c r="H8" s="180"/>
    </row>
    <row r="9" spans="1:9" ht="15.75" thickBot="1">
      <c r="A9" s="296" t="s">
        <v>185</v>
      </c>
      <c r="B9" s="297"/>
      <c r="C9" s="297"/>
      <c r="D9" s="297"/>
      <c r="E9" s="297"/>
      <c r="F9" s="297"/>
      <c r="G9" s="297"/>
      <c r="H9" s="297"/>
      <c r="I9" s="298"/>
    </row>
    <row r="10" spans="1:9" ht="16.5" thickBot="1">
      <c r="A10" s="230" t="s">
        <v>26</v>
      </c>
      <c r="B10" s="231"/>
      <c r="C10" s="231"/>
      <c r="D10" s="231"/>
      <c r="E10" s="231"/>
      <c r="F10" s="231"/>
      <c r="G10" s="231"/>
      <c r="H10" s="231"/>
      <c r="I10" s="232"/>
    </row>
    <row r="11" spans="1:9" ht="13.5" thickBot="1">
      <c r="A11" s="292" t="s">
        <v>14</v>
      </c>
      <c r="B11" s="293"/>
      <c r="C11" s="134" t="s">
        <v>7</v>
      </c>
      <c r="D11" s="136" t="s">
        <v>0</v>
      </c>
      <c r="E11" s="136" t="s">
        <v>137</v>
      </c>
      <c r="F11" s="136"/>
      <c r="G11" s="135" t="s">
        <v>168</v>
      </c>
      <c r="H11" s="137" t="s">
        <v>1</v>
      </c>
      <c r="I11" s="72" t="s">
        <v>69</v>
      </c>
    </row>
    <row r="12" spans="1:9" ht="12.75">
      <c r="A12" s="181" t="s">
        <v>155</v>
      </c>
      <c r="B12" s="182" t="s">
        <v>102</v>
      </c>
      <c r="C12" s="139">
        <v>11</v>
      </c>
      <c r="D12" s="183">
        <v>93991</v>
      </c>
      <c r="E12" s="125">
        <v>1100</v>
      </c>
      <c r="F12" s="125"/>
      <c r="G12" s="183">
        <f>(D12-E12)*18%</f>
        <v>16720.38</v>
      </c>
      <c r="H12" s="125">
        <f>D12-E12+G12</f>
        <v>109611.38</v>
      </c>
      <c r="I12" s="125">
        <f>H12-G12</f>
        <v>92891</v>
      </c>
    </row>
    <row r="13" spans="1:9" ht="12.75">
      <c r="A13" s="184" t="s">
        <v>155</v>
      </c>
      <c r="B13" s="102" t="s">
        <v>138</v>
      </c>
      <c r="C13" s="103" t="s">
        <v>101</v>
      </c>
      <c r="D13" s="92">
        <v>93191</v>
      </c>
      <c r="E13" s="127">
        <v>1100</v>
      </c>
      <c r="F13" s="127"/>
      <c r="G13" s="92">
        <f aca="true" t="shared" si="0" ref="G13:G33">(D13-E13)*18%</f>
        <v>16576.38</v>
      </c>
      <c r="H13" s="127">
        <f aca="true" t="shared" si="1" ref="H13:H33">D13-E13+G13</f>
        <v>108667.38</v>
      </c>
      <c r="I13" s="125">
        <f aca="true" t="shared" si="2" ref="I13:I33">H13-G13</f>
        <v>92091</v>
      </c>
    </row>
    <row r="14" spans="1:9" ht="12.75">
      <c r="A14" s="184" t="s">
        <v>155</v>
      </c>
      <c r="B14" s="102" t="s">
        <v>20</v>
      </c>
      <c r="C14" s="103">
        <v>6</v>
      </c>
      <c r="D14" s="92">
        <v>94341</v>
      </c>
      <c r="E14" s="127">
        <v>1100</v>
      </c>
      <c r="F14" s="127"/>
      <c r="G14" s="92">
        <f t="shared" si="0"/>
        <v>16783.38</v>
      </c>
      <c r="H14" s="127">
        <f t="shared" si="1"/>
        <v>110024.38</v>
      </c>
      <c r="I14" s="125">
        <f t="shared" si="2"/>
        <v>93241</v>
      </c>
    </row>
    <row r="15" spans="1:9" ht="12.75">
      <c r="A15" s="184" t="s">
        <v>155</v>
      </c>
      <c r="B15" s="102" t="s">
        <v>21</v>
      </c>
      <c r="C15" s="103">
        <v>3</v>
      </c>
      <c r="D15" s="92">
        <v>94541</v>
      </c>
      <c r="E15" s="127">
        <v>1100</v>
      </c>
      <c r="F15" s="127"/>
      <c r="G15" s="92">
        <f t="shared" si="0"/>
        <v>16819.38</v>
      </c>
      <c r="H15" s="127">
        <f t="shared" si="1"/>
        <v>110260.38</v>
      </c>
      <c r="I15" s="125">
        <f t="shared" si="2"/>
        <v>93441</v>
      </c>
    </row>
    <row r="16" spans="1:9" ht="12.75">
      <c r="A16" s="184" t="s">
        <v>155</v>
      </c>
      <c r="B16" s="102" t="s">
        <v>164</v>
      </c>
      <c r="C16" s="103">
        <v>3.4</v>
      </c>
      <c r="D16" s="92">
        <v>97371</v>
      </c>
      <c r="E16" s="127">
        <v>1100</v>
      </c>
      <c r="F16" s="127"/>
      <c r="G16" s="92">
        <f t="shared" si="0"/>
        <v>17328.78</v>
      </c>
      <c r="H16" s="127">
        <f>D16-E16+G16</f>
        <v>113599.78</v>
      </c>
      <c r="I16" s="125">
        <f t="shared" si="2"/>
        <v>96271</v>
      </c>
    </row>
    <row r="17" spans="1:9" ht="12.75">
      <c r="A17" s="184" t="s">
        <v>6</v>
      </c>
      <c r="B17" s="102" t="s">
        <v>17</v>
      </c>
      <c r="C17" s="103">
        <v>3</v>
      </c>
      <c r="D17" s="92">
        <v>95341</v>
      </c>
      <c r="E17" s="127">
        <v>1100</v>
      </c>
      <c r="F17" s="127"/>
      <c r="G17" s="92">
        <f t="shared" si="0"/>
        <v>16963.38</v>
      </c>
      <c r="H17" s="127">
        <f t="shared" si="1"/>
        <v>111204.38</v>
      </c>
      <c r="I17" s="125">
        <f t="shared" si="2"/>
        <v>94241</v>
      </c>
    </row>
    <row r="18" spans="1:9" ht="12.75">
      <c r="A18" s="184" t="s">
        <v>18</v>
      </c>
      <c r="B18" s="102" t="s">
        <v>19</v>
      </c>
      <c r="C18" s="103">
        <v>11</v>
      </c>
      <c r="D18" s="92">
        <v>95941</v>
      </c>
      <c r="E18" s="127">
        <v>1100</v>
      </c>
      <c r="F18" s="127"/>
      <c r="G18" s="92">
        <f t="shared" si="0"/>
        <v>17071.38</v>
      </c>
      <c r="H18" s="127">
        <f t="shared" si="1"/>
        <v>111912.38</v>
      </c>
      <c r="I18" s="125">
        <f t="shared" si="2"/>
        <v>94841</v>
      </c>
    </row>
    <row r="19" spans="1:9" ht="12.75">
      <c r="A19" s="184" t="s">
        <v>156</v>
      </c>
      <c r="B19" s="102" t="s">
        <v>79</v>
      </c>
      <c r="C19" s="103">
        <v>12</v>
      </c>
      <c r="D19" s="92">
        <v>101621</v>
      </c>
      <c r="E19" s="127">
        <v>1100</v>
      </c>
      <c r="F19" s="127"/>
      <c r="G19" s="92">
        <f t="shared" si="0"/>
        <v>18093.78</v>
      </c>
      <c r="H19" s="127">
        <f t="shared" si="1"/>
        <v>118614.78</v>
      </c>
      <c r="I19" s="125">
        <f t="shared" si="2"/>
        <v>100521</v>
      </c>
    </row>
    <row r="20" spans="1:9" ht="12.75">
      <c r="A20" s="184" t="s">
        <v>156</v>
      </c>
      <c r="B20" s="102" t="s">
        <v>96</v>
      </c>
      <c r="C20" s="103"/>
      <c r="D20" s="92">
        <v>100821</v>
      </c>
      <c r="E20" s="127">
        <v>1100</v>
      </c>
      <c r="F20" s="127"/>
      <c r="G20" s="92">
        <f t="shared" si="0"/>
        <v>17949.78</v>
      </c>
      <c r="H20" s="127">
        <f t="shared" si="1"/>
        <v>117670.78</v>
      </c>
      <c r="I20" s="125">
        <f t="shared" si="2"/>
        <v>99721</v>
      </c>
    </row>
    <row r="21" spans="1:9" ht="12.75">
      <c r="A21" s="184" t="s">
        <v>104</v>
      </c>
      <c r="B21" s="102" t="s">
        <v>105</v>
      </c>
      <c r="C21" s="103">
        <v>12</v>
      </c>
      <c r="D21" s="92">
        <v>96021</v>
      </c>
      <c r="E21" s="127">
        <v>1100</v>
      </c>
      <c r="F21" s="127"/>
      <c r="G21" s="92">
        <f t="shared" si="0"/>
        <v>17085.78</v>
      </c>
      <c r="H21" s="127">
        <f t="shared" si="1"/>
        <v>112006.78</v>
      </c>
      <c r="I21" s="125">
        <f t="shared" si="2"/>
        <v>94921</v>
      </c>
    </row>
    <row r="22" spans="1:9" ht="12.75">
      <c r="A22" s="184" t="s">
        <v>104</v>
      </c>
      <c r="B22" s="102" t="s">
        <v>139</v>
      </c>
      <c r="C22" s="103">
        <v>10</v>
      </c>
      <c r="D22" s="92">
        <v>98121</v>
      </c>
      <c r="E22" s="127">
        <v>1100</v>
      </c>
      <c r="F22" s="127"/>
      <c r="G22" s="92">
        <f t="shared" si="0"/>
        <v>17463.78</v>
      </c>
      <c r="H22" s="127">
        <f t="shared" si="1"/>
        <v>114484.78</v>
      </c>
      <c r="I22" s="125">
        <f t="shared" si="2"/>
        <v>97021</v>
      </c>
    </row>
    <row r="23" spans="1:9" ht="12.75">
      <c r="A23" s="184" t="s">
        <v>95</v>
      </c>
      <c r="B23" s="102" t="s">
        <v>94</v>
      </c>
      <c r="C23" s="103">
        <v>1.9</v>
      </c>
      <c r="D23" s="92">
        <v>102671</v>
      </c>
      <c r="E23" s="127">
        <v>1100</v>
      </c>
      <c r="F23" s="127"/>
      <c r="G23" s="92">
        <f t="shared" si="0"/>
        <v>18282.78</v>
      </c>
      <c r="H23" s="127">
        <f t="shared" si="1"/>
        <v>119853.78</v>
      </c>
      <c r="I23" s="125">
        <f t="shared" si="2"/>
        <v>101571</v>
      </c>
    </row>
    <row r="24" spans="1:9" ht="12.75">
      <c r="A24" s="184" t="s">
        <v>104</v>
      </c>
      <c r="B24" s="102" t="s">
        <v>81</v>
      </c>
      <c r="C24" s="103">
        <v>3</v>
      </c>
      <c r="D24" s="92">
        <v>96821</v>
      </c>
      <c r="E24" s="127">
        <v>1100</v>
      </c>
      <c r="F24" s="127"/>
      <c r="G24" s="92">
        <f t="shared" si="0"/>
        <v>17229.78</v>
      </c>
      <c r="H24" s="127">
        <f t="shared" si="1"/>
        <v>112950.78</v>
      </c>
      <c r="I24" s="125">
        <f t="shared" si="2"/>
        <v>95721</v>
      </c>
    </row>
    <row r="25" spans="1:9" ht="12.75">
      <c r="A25" s="184" t="s">
        <v>104</v>
      </c>
      <c r="B25" s="102" t="s">
        <v>90</v>
      </c>
      <c r="C25" s="103">
        <v>8</v>
      </c>
      <c r="D25" s="92">
        <v>99871</v>
      </c>
      <c r="E25" s="127">
        <v>1100</v>
      </c>
      <c r="F25" s="127"/>
      <c r="G25" s="92">
        <f t="shared" si="0"/>
        <v>17778.78</v>
      </c>
      <c r="H25" s="127">
        <f t="shared" si="1"/>
        <v>116549.78</v>
      </c>
      <c r="I25" s="125">
        <f t="shared" si="2"/>
        <v>98771</v>
      </c>
    </row>
    <row r="26" spans="1:9" ht="12.75">
      <c r="A26" s="184" t="s">
        <v>104</v>
      </c>
      <c r="B26" s="102" t="s">
        <v>103</v>
      </c>
      <c r="C26" s="103"/>
      <c r="D26" s="92">
        <v>99071</v>
      </c>
      <c r="E26" s="127">
        <v>1100</v>
      </c>
      <c r="F26" s="127"/>
      <c r="G26" s="92">
        <f t="shared" si="0"/>
        <v>17634.78</v>
      </c>
      <c r="H26" s="127">
        <f t="shared" si="1"/>
        <v>115605.78</v>
      </c>
      <c r="I26" s="125">
        <f t="shared" si="2"/>
        <v>97971</v>
      </c>
    </row>
    <row r="27" spans="1:9" ht="12.75">
      <c r="A27" s="184" t="s">
        <v>160</v>
      </c>
      <c r="B27" s="102" t="s">
        <v>161</v>
      </c>
      <c r="C27" s="103">
        <v>40</v>
      </c>
      <c r="D27" s="92">
        <v>98321</v>
      </c>
      <c r="E27" s="127">
        <v>1100</v>
      </c>
      <c r="F27" s="127"/>
      <c r="G27" s="92">
        <f t="shared" si="0"/>
        <v>17499.78</v>
      </c>
      <c r="H27" s="127">
        <f aca="true" t="shared" si="3" ref="H27:H32">D27-E27+G27</f>
        <v>114720.78</v>
      </c>
      <c r="I27" s="125">
        <f t="shared" si="2"/>
        <v>97221</v>
      </c>
    </row>
    <row r="28" spans="1:9" ht="12.75">
      <c r="A28" s="184" t="s">
        <v>160</v>
      </c>
      <c r="B28" s="102" t="s">
        <v>159</v>
      </c>
      <c r="C28" s="103">
        <v>8</v>
      </c>
      <c r="D28" s="92">
        <v>96701</v>
      </c>
      <c r="E28" s="127">
        <v>1100</v>
      </c>
      <c r="F28" s="127"/>
      <c r="G28" s="92">
        <f t="shared" si="0"/>
        <v>17208.18</v>
      </c>
      <c r="H28" s="127">
        <f t="shared" si="3"/>
        <v>112809.18</v>
      </c>
      <c r="I28" s="125">
        <f t="shared" si="2"/>
        <v>95601</v>
      </c>
    </row>
    <row r="29" spans="1:9" ht="12.75">
      <c r="A29" s="184" t="s">
        <v>160</v>
      </c>
      <c r="B29" s="102" t="s">
        <v>162</v>
      </c>
      <c r="C29" s="103">
        <v>65</v>
      </c>
      <c r="D29" s="92">
        <v>98371</v>
      </c>
      <c r="E29" s="127">
        <v>1100</v>
      </c>
      <c r="F29" s="127"/>
      <c r="G29" s="92">
        <f t="shared" si="0"/>
        <v>17508.78</v>
      </c>
      <c r="H29" s="127">
        <f t="shared" si="3"/>
        <v>114779.78</v>
      </c>
      <c r="I29" s="125">
        <f t="shared" si="2"/>
        <v>97271</v>
      </c>
    </row>
    <row r="30" spans="1:9" ht="12.75">
      <c r="A30" s="184" t="s">
        <v>160</v>
      </c>
      <c r="B30" s="102" t="s">
        <v>163</v>
      </c>
      <c r="C30" s="103">
        <v>55</v>
      </c>
      <c r="D30" s="92">
        <v>98321</v>
      </c>
      <c r="E30" s="127">
        <v>1100</v>
      </c>
      <c r="F30" s="127"/>
      <c r="G30" s="92">
        <f t="shared" si="0"/>
        <v>17499.78</v>
      </c>
      <c r="H30" s="127">
        <f t="shared" si="3"/>
        <v>114720.78</v>
      </c>
      <c r="I30" s="125">
        <f t="shared" si="2"/>
        <v>97221</v>
      </c>
    </row>
    <row r="31" spans="1:9" ht="12.75">
      <c r="A31" s="184" t="s">
        <v>166</v>
      </c>
      <c r="B31" s="102" t="s">
        <v>165</v>
      </c>
      <c r="C31" s="103">
        <v>3</v>
      </c>
      <c r="D31" s="92">
        <v>99091</v>
      </c>
      <c r="E31" s="127">
        <v>1100</v>
      </c>
      <c r="F31" s="127"/>
      <c r="G31" s="92">
        <f t="shared" si="0"/>
        <v>17638.38</v>
      </c>
      <c r="H31" s="127">
        <f t="shared" si="3"/>
        <v>115629.38</v>
      </c>
      <c r="I31" s="125">
        <f t="shared" si="2"/>
        <v>97991</v>
      </c>
    </row>
    <row r="32" spans="1:9" ht="12.75">
      <c r="A32" s="184"/>
      <c r="B32" s="102" t="s">
        <v>171</v>
      </c>
      <c r="C32" s="103"/>
      <c r="D32" s="92">
        <v>98541</v>
      </c>
      <c r="E32" s="127">
        <v>1100</v>
      </c>
      <c r="F32" s="127"/>
      <c r="G32" s="92">
        <f>(D32-E32)*18%</f>
        <v>17539.38</v>
      </c>
      <c r="H32" s="127">
        <f t="shared" si="3"/>
        <v>114980.38</v>
      </c>
      <c r="I32" s="125">
        <f>H32-G32</f>
        <v>97441</v>
      </c>
    </row>
    <row r="33" spans="1:9" ht="12.75">
      <c r="A33" s="35" t="s">
        <v>97</v>
      </c>
      <c r="B33" s="102" t="s">
        <v>140</v>
      </c>
      <c r="C33" s="103" t="s">
        <v>100</v>
      </c>
      <c r="D33" s="92">
        <v>98541</v>
      </c>
      <c r="E33" s="127">
        <v>1100</v>
      </c>
      <c r="F33" s="127"/>
      <c r="G33" s="92">
        <f t="shared" si="0"/>
        <v>17539.38</v>
      </c>
      <c r="H33" s="127">
        <f t="shared" si="1"/>
        <v>114980.38</v>
      </c>
      <c r="I33" s="125">
        <f t="shared" si="2"/>
        <v>97441</v>
      </c>
    </row>
    <row r="34" spans="1:9" ht="12.75">
      <c r="A34" s="184"/>
      <c r="B34" s="102"/>
      <c r="C34" s="103"/>
      <c r="D34" s="92"/>
      <c r="E34" s="127"/>
      <c r="F34" s="127"/>
      <c r="G34" s="92"/>
      <c r="H34" s="127"/>
      <c r="I34" s="185"/>
    </row>
    <row r="35" spans="1:9" ht="12.75">
      <c r="A35" s="184"/>
      <c r="B35" s="102"/>
      <c r="C35" s="103"/>
      <c r="D35" s="92"/>
      <c r="E35" s="127"/>
      <c r="F35" s="127"/>
      <c r="G35" s="92"/>
      <c r="H35" s="127"/>
      <c r="I35" s="185"/>
    </row>
    <row r="36" spans="2:8" ht="13.5" thickBot="1">
      <c r="B36" s="132"/>
      <c r="D36" s="133"/>
      <c r="E36" s="133"/>
      <c r="F36" s="133"/>
      <c r="G36" s="133"/>
      <c r="H36" s="133"/>
    </row>
    <row r="37" spans="1:9" ht="16.5" thickBot="1">
      <c r="A37" s="230" t="s">
        <v>22</v>
      </c>
      <c r="B37" s="231"/>
      <c r="C37" s="231"/>
      <c r="D37" s="231"/>
      <c r="E37" s="231"/>
      <c r="F37" s="231"/>
      <c r="G37" s="231"/>
      <c r="H37" s="231"/>
      <c r="I37" s="232"/>
    </row>
    <row r="38" spans="1:9" ht="13.5" thickBot="1">
      <c r="A38" s="233" t="s">
        <v>14</v>
      </c>
      <c r="B38" s="294"/>
      <c r="C38" s="186" t="s">
        <v>7</v>
      </c>
      <c r="D38" s="114" t="s">
        <v>0</v>
      </c>
      <c r="E38" s="114" t="s">
        <v>137</v>
      </c>
      <c r="F38" s="114"/>
      <c r="G38" s="150" t="s">
        <v>168</v>
      </c>
      <c r="H38" s="117" t="s">
        <v>1</v>
      </c>
      <c r="I38" s="52" t="s">
        <v>69</v>
      </c>
    </row>
    <row r="39" spans="1:9" ht="13.5" thickBot="1">
      <c r="A39" s="96" t="s">
        <v>6</v>
      </c>
      <c r="B39" s="97" t="s">
        <v>23</v>
      </c>
      <c r="C39" s="98">
        <v>0.9</v>
      </c>
      <c r="D39" s="91">
        <v>82018</v>
      </c>
      <c r="E39" s="99">
        <v>1100</v>
      </c>
      <c r="F39" s="99">
        <v>0</v>
      </c>
      <c r="G39" s="91">
        <f>(D39-E39-F39)*18%</f>
        <v>14565.24</v>
      </c>
      <c r="H39" s="99">
        <f>D39-E39-F39+G39</f>
        <v>95483.24</v>
      </c>
      <c r="I39" s="125">
        <f aca="true" t="shared" si="4" ref="I39:I56">H39-G39</f>
        <v>80918</v>
      </c>
    </row>
    <row r="40" spans="1:9" ht="13.5" thickBot="1">
      <c r="A40" s="126" t="s">
        <v>107</v>
      </c>
      <c r="B40" s="102" t="s">
        <v>106</v>
      </c>
      <c r="C40" s="103">
        <v>1.2</v>
      </c>
      <c r="D40" s="92">
        <v>81535</v>
      </c>
      <c r="E40" s="127">
        <v>1100</v>
      </c>
      <c r="F40" s="99">
        <v>0</v>
      </c>
      <c r="G40" s="91">
        <f aca="true" t="shared" si="5" ref="G40:G56">(D40-E40-F40)*18%</f>
        <v>14478.3</v>
      </c>
      <c r="H40" s="99">
        <f aca="true" t="shared" si="6" ref="H40:H56">D40-E40-F40+G40</f>
        <v>94913.3</v>
      </c>
      <c r="I40" s="125">
        <f t="shared" si="4"/>
        <v>80435</v>
      </c>
    </row>
    <row r="41" spans="1:9" ht="13.5" thickBot="1">
      <c r="A41" s="126" t="s">
        <v>5</v>
      </c>
      <c r="B41" s="102" t="s">
        <v>172</v>
      </c>
      <c r="C41" s="103">
        <v>2.7</v>
      </c>
      <c r="D41" s="92">
        <v>77308</v>
      </c>
      <c r="E41" s="127">
        <v>1100</v>
      </c>
      <c r="F41" s="99">
        <v>0</v>
      </c>
      <c r="G41" s="91">
        <f>(D41-E41-F41)*18%</f>
        <v>13717.439999999999</v>
      </c>
      <c r="H41" s="99">
        <f>D41-E41-F41+G41</f>
        <v>89925.44</v>
      </c>
      <c r="I41" s="125">
        <f>H41-G41</f>
        <v>76208</v>
      </c>
    </row>
    <row r="42" spans="1:9" ht="13.5" thickBot="1">
      <c r="A42" s="126" t="s">
        <v>5</v>
      </c>
      <c r="B42" s="128" t="s">
        <v>11</v>
      </c>
      <c r="C42" s="103">
        <v>8</v>
      </c>
      <c r="D42" s="92">
        <v>76808</v>
      </c>
      <c r="E42" s="127">
        <v>1100</v>
      </c>
      <c r="F42" s="99">
        <v>0</v>
      </c>
      <c r="G42" s="91">
        <f t="shared" si="5"/>
        <v>13627.439999999999</v>
      </c>
      <c r="H42" s="99">
        <f t="shared" si="6"/>
        <v>89335.44</v>
      </c>
      <c r="I42" s="125">
        <f t="shared" si="4"/>
        <v>75708</v>
      </c>
    </row>
    <row r="43" spans="1:9" ht="13.5" thickBot="1">
      <c r="A43" s="129" t="s">
        <v>5</v>
      </c>
      <c r="B43" s="128" t="s">
        <v>108</v>
      </c>
      <c r="C43" s="103">
        <v>8</v>
      </c>
      <c r="D43" s="92">
        <v>79628</v>
      </c>
      <c r="E43" s="127">
        <v>1100</v>
      </c>
      <c r="F43" s="99">
        <v>0</v>
      </c>
      <c r="G43" s="91">
        <f t="shared" si="5"/>
        <v>14135.039999999999</v>
      </c>
      <c r="H43" s="99">
        <f t="shared" si="6"/>
        <v>92663.04</v>
      </c>
      <c r="I43" s="125">
        <f t="shared" si="4"/>
        <v>78528</v>
      </c>
    </row>
    <row r="44" spans="1:9" ht="13.5" thickBot="1">
      <c r="A44" s="129" t="s">
        <v>24</v>
      </c>
      <c r="B44" s="128" t="s">
        <v>89</v>
      </c>
      <c r="C44" s="103">
        <v>18</v>
      </c>
      <c r="D44" s="92">
        <v>79025</v>
      </c>
      <c r="E44" s="127">
        <v>1100</v>
      </c>
      <c r="F44" s="99">
        <v>0</v>
      </c>
      <c r="G44" s="91">
        <f t="shared" si="5"/>
        <v>14026.5</v>
      </c>
      <c r="H44" s="99">
        <f t="shared" si="6"/>
        <v>91951.5</v>
      </c>
      <c r="I44" s="125">
        <f t="shared" si="4"/>
        <v>77925</v>
      </c>
    </row>
    <row r="45" spans="1:9" ht="13.5" thickBot="1">
      <c r="A45" s="129" t="s">
        <v>9</v>
      </c>
      <c r="B45" s="128" t="s">
        <v>8</v>
      </c>
      <c r="C45" s="103">
        <v>1.2</v>
      </c>
      <c r="D45" s="92">
        <v>78158</v>
      </c>
      <c r="E45" s="127">
        <v>1100</v>
      </c>
      <c r="F45" s="99">
        <v>0</v>
      </c>
      <c r="G45" s="91">
        <f t="shared" si="5"/>
        <v>13870.439999999999</v>
      </c>
      <c r="H45" s="99">
        <f t="shared" si="6"/>
        <v>90928.44</v>
      </c>
      <c r="I45" s="125">
        <f t="shared" si="4"/>
        <v>77058</v>
      </c>
    </row>
    <row r="46" spans="1:9" ht="13.5" thickBot="1">
      <c r="A46" s="129" t="s">
        <v>71</v>
      </c>
      <c r="B46" s="128" t="s">
        <v>70</v>
      </c>
      <c r="C46" s="103">
        <v>0.35</v>
      </c>
      <c r="D46" s="92">
        <v>80158</v>
      </c>
      <c r="E46" s="127">
        <v>1100</v>
      </c>
      <c r="F46" s="99">
        <v>0</v>
      </c>
      <c r="G46" s="91">
        <f t="shared" si="5"/>
        <v>14230.439999999999</v>
      </c>
      <c r="H46" s="99">
        <f t="shared" si="6"/>
        <v>93288.44</v>
      </c>
      <c r="I46" s="125">
        <f t="shared" si="4"/>
        <v>79058</v>
      </c>
    </row>
    <row r="47" spans="1:9" ht="13.5" thickBot="1">
      <c r="A47" s="129" t="s">
        <v>10</v>
      </c>
      <c r="B47" s="128" t="s">
        <v>114</v>
      </c>
      <c r="C47" s="103">
        <v>0.28</v>
      </c>
      <c r="D47" s="92">
        <v>80673</v>
      </c>
      <c r="E47" s="127">
        <v>1100</v>
      </c>
      <c r="F47" s="99">
        <v>0</v>
      </c>
      <c r="G47" s="91">
        <f t="shared" si="5"/>
        <v>14323.14</v>
      </c>
      <c r="H47" s="99">
        <f t="shared" si="6"/>
        <v>93896.14</v>
      </c>
      <c r="I47" s="125">
        <f t="shared" si="4"/>
        <v>79573</v>
      </c>
    </row>
    <row r="48" spans="1:9" ht="13.5" thickBot="1">
      <c r="A48" s="129" t="s">
        <v>10</v>
      </c>
      <c r="B48" s="128" t="s">
        <v>112</v>
      </c>
      <c r="C48" s="103">
        <v>0.22</v>
      </c>
      <c r="D48" s="92">
        <v>80673</v>
      </c>
      <c r="E48" s="127">
        <v>1100</v>
      </c>
      <c r="F48" s="99">
        <v>0</v>
      </c>
      <c r="G48" s="91">
        <f t="shared" si="5"/>
        <v>14323.14</v>
      </c>
      <c r="H48" s="99">
        <f t="shared" si="6"/>
        <v>93896.14</v>
      </c>
      <c r="I48" s="125">
        <f t="shared" si="4"/>
        <v>79573</v>
      </c>
    </row>
    <row r="49" spans="1:9" ht="13.5" thickBot="1">
      <c r="A49" s="129" t="s">
        <v>33</v>
      </c>
      <c r="B49" s="128" t="s">
        <v>34</v>
      </c>
      <c r="C49" s="103">
        <v>0.43</v>
      </c>
      <c r="D49" s="92">
        <v>83933</v>
      </c>
      <c r="E49" s="127">
        <v>1100</v>
      </c>
      <c r="F49" s="99">
        <v>0</v>
      </c>
      <c r="G49" s="91">
        <f t="shared" si="5"/>
        <v>14909.939999999999</v>
      </c>
      <c r="H49" s="99">
        <f t="shared" si="6"/>
        <v>97742.94</v>
      </c>
      <c r="I49" s="125">
        <f t="shared" si="4"/>
        <v>82833</v>
      </c>
    </row>
    <row r="50" spans="1:9" ht="13.5" thickBot="1">
      <c r="A50" s="129" t="s">
        <v>33</v>
      </c>
      <c r="B50" s="128" t="s">
        <v>93</v>
      </c>
      <c r="C50" s="103">
        <v>0.22</v>
      </c>
      <c r="D50" s="92">
        <v>85183</v>
      </c>
      <c r="E50" s="127">
        <v>1100</v>
      </c>
      <c r="F50" s="99">
        <v>0</v>
      </c>
      <c r="G50" s="91">
        <f t="shared" si="5"/>
        <v>15134.939999999999</v>
      </c>
      <c r="H50" s="99">
        <f t="shared" si="6"/>
        <v>99217.94</v>
      </c>
      <c r="I50" s="125">
        <f t="shared" si="4"/>
        <v>84083</v>
      </c>
    </row>
    <row r="51" spans="1:9" ht="13.5" thickBot="1">
      <c r="A51" s="107" t="s">
        <v>33</v>
      </c>
      <c r="B51" s="102" t="s">
        <v>91</v>
      </c>
      <c r="C51" s="103"/>
      <c r="D51" s="92">
        <v>79653</v>
      </c>
      <c r="E51" s="127">
        <v>1100</v>
      </c>
      <c r="F51" s="99">
        <v>0</v>
      </c>
      <c r="G51" s="91">
        <f t="shared" si="5"/>
        <v>14139.539999999999</v>
      </c>
      <c r="H51" s="99">
        <f t="shared" si="6"/>
        <v>92692.54</v>
      </c>
      <c r="I51" s="125">
        <f t="shared" si="4"/>
        <v>78553</v>
      </c>
    </row>
    <row r="52" spans="1:9" ht="13.5" thickBot="1">
      <c r="A52" s="107" t="s">
        <v>33</v>
      </c>
      <c r="B52" s="102" t="s">
        <v>111</v>
      </c>
      <c r="C52" s="103"/>
      <c r="D52" s="92">
        <v>82523</v>
      </c>
      <c r="E52" s="127">
        <v>1100</v>
      </c>
      <c r="F52" s="99">
        <v>0</v>
      </c>
      <c r="G52" s="91">
        <f t="shared" si="5"/>
        <v>14656.14</v>
      </c>
      <c r="H52" s="99">
        <f t="shared" si="6"/>
        <v>96079.14</v>
      </c>
      <c r="I52" s="125">
        <f t="shared" si="4"/>
        <v>81423</v>
      </c>
    </row>
    <row r="53" spans="1:9" ht="13.5" thickBot="1">
      <c r="A53" s="129" t="s">
        <v>2</v>
      </c>
      <c r="B53" s="128" t="s">
        <v>3</v>
      </c>
      <c r="C53" s="103" t="s">
        <v>27</v>
      </c>
      <c r="D53" s="92">
        <v>74461</v>
      </c>
      <c r="E53" s="127">
        <v>0</v>
      </c>
      <c r="F53" s="99">
        <v>0</v>
      </c>
      <c r="G53" s="91">
        <f t="shared" si="5"/>
        <v>13402.98</v>
      </c>
      <c r="H53" s="99">
        <f t="shared" si="6"/>
        <v>87863.98</v>
      </c>
      <c r="I53" s="125">
        <f t="shared" si="4"/>
        <v>74461</v>
      </c>
    </row>
    <row r="54" spans="1:9" ht="13.5" thickBot="1">
      <c r="A54" s="129" t="s">
        <v>2</v>
      </c>
      <c r="B54" s="128" t="s">
        <v>4</v>
      </c>
      <c r="C54" s="103" t="s">
        <v>27</v>
      </c>
      <c r="D54" s="92">
        <v>69768</v>
      </c>
      <c r="E54" s="127">
        <v>0</v>
      </c>
      <c r="F54" s="99">
        <v>0</v>
      </c>
      <c r="G54" s="91">
        <f t="shared" si="5"/>
        <v>12558.24</v>
      </c>
      <c r="H54" s="99">
        <f t="shared" si="6"/>
        <v>82326.24</v>
      </c>
      <c r="I54" s="125">
        <f t="shared" si="4"/>
        <v>69768</v>
      </c>
    </row>
    <row r="55" spans="1:9" ht="13.5" thickBot="1">
      <c r="A55" s="107" t="s">
        <v>2</v>
      </c>
      <c r="B55" s="102" t="s">
        <v>13</v>
      </c>
      <c r="C55" s="103" t="s">
        <v>27</v>
      </c>
      <c r="D55" s="92">
        <v>73698</v>
      </c>
      <c r="E55" s="127">
        <v>0</v>
      </c>
      <c r="F55" s="99">
        <v>0</v>
      </c>
      <c r="G55" s="91">
        <f t="shared" si="5"/>
        <v>13265.64</v>
      </c>
      <c r="H55" s="99">
        <f t="shared" si="6"/>
        <v>86963.64</v>
      </c>
      <c r="I55" s="125">
        <f t="shared" si="4"/>
        <v>73698</v>
      </c>
    </row>
    <row r="56" spans="1:9" ht="13.5" thickBot="1">
      <c r="A56" s="18" t="s">
        <v>2</v>
      </c>
      <c r="B56" s="19" t="s">
        <v>28</v>
      </c>
      <c r="C56" s="108" t="s">
        <v>27</v>
      </c>
      <c r="D56" s="94">
        <v>75543</v>
      </c>
      <c r="E56" s="130">
        <v>0</v>
      </c>
      <c r="F56" s="99">
        <v>0</v>
      </c>
      <c r="G56" s="91">
        <f t="shared" si="5"/>
        <v>13597.74</v>
      </c>
      <c r="H56" s="99">
        <f t="shared" si="6"/>
        <v>89140.74</v>
      </c>
      <c r="I56" s="125">
        <f t="shared" si="4"/>
        <v>75543</v>
      </c>
    </row>
    <row r="57" spans="2:8" ht="13.5" thickBot="1">
      <c r="B57" s="132"/>
      <c r="D57" s="133"/>
      <c r="E57" s="133"/>
      <c r="F57" s="133"/>
      <c r="G57" s="133"/>
      <c r="H57" s="133"/>
    </row>
    <row r="58" spans="1:9" ht="16.5" thickBot="1">
      <c r="A58" s="230" t="s">
        <v>25</v>
      </c>
      <c r="B58" s="231"/>
      <c r="C58" s="231"/>
      <c r="D58" s="231"/>
      <c r="E58" s="231"/>
      <c r="F58" s="231"/>
      <c r="G58" s="231"/>
      <c r="H58" s="231"/>
      <c r="I58" s="232"/>
    </row>
    <row r="59" spans="1:9" ht="13.5" thickBot="1">
      <c r="A59" s="260" t="s">
        <v>14</v>
      </c>
      <c r="B59" s="261"/>
      <c r="C59" s="135" t="s">
        <v>7</v>
      </c>
      <c r="D59" s="136" t="s">
        <v>0</v>
      </c>
      <c r="E59" s="136" t="s">
        <v>137</v>
      </c>
      <c r="F59" s="136"/>
      <c r="G59" s="135" t="s">
        <v>168</v>
      </c>
      <c r="H59" s="137" t="s">
        <v>1</v>
      </c>
      <c r="I59" s="72" t="s">
        <v>69</v>
      </c>
    </row>
    <row r="60" spans="1:9" ht="13.5" thickBot="1">
      <c r="A60" s="138" t="s">
        <v>30</v>
      </c>
      <c r="B60" s="138" t="s">
        <v>80</v>
      </c>
      <c r="C60" s="139">
        <v>0.92</v>
      </c>
      <c r="D60" s="223">
        <v>75933</v>
      </c>
      <c r="E60" s="125">
        <v>1100</v>
      </c>
      <c r="F60" s="99">
        <v>0</v>
      </c>
      <c r="G60" s="91">
        <f aca="true" t="shared" si="7" ref="G60:G69">(D60-E60-F60)*18%</f>
        <v>13469.939999999999</v>
      </c>
      <c r="H60" s="99">
        <f aca="true" t="shared" si="8" ref="H60:H69">D60-E60-F60+G60</f>
        <v>88302.94</v>
      </c>
      <c r="I60" s="125">
        <f aca="true" t="shared" si="9" ref="I60:I69">H60-G60</f>
        <v>74833</v>
      </c>
    </row>
    <row r="61" spans="1:9" ht="13.5" thickBot="1">
      <c r="A61" s="121" t="s">
        <v>173</v>
      </c>
      <c r="B61" s="121" t="s">
        <v>170</v>
      </c>
      <c r="C61" s="103">
        <v>1.1</v>
      </c>
      <c r="D61" s="223">
        <v>75933</v>
      </c>
      <c r="E61" s="127">
        <v>1100</v>
      </c>
      <c r="F61" s="99">
        <v>0</v>
      </c>
      <c r="G61" s="91">
        <f t="shared" si="7"/>
        <v>13469.939999999999</v>
      </c>
      <c r="H61" s="99">
        <f t="shared" si="8"/>
        <v>88302.94</v>
      </c>
      <c r="I61" s="125">
        <f>H61-G61</f>
        <v>74833</v>
      </c>
    </row>
    <row r="62" spans="1:9" ht="13.5" thickBot="1">
      <c r="A62" s="121" t="s">
        <v>30</v>
      </c>
      <c r="B62" s="121" t="s">
        <v>120</v>
      </c>
      <c r="C62" s="103">
        <v>2</v>
      </c>
      <c r="D62" s="223">
        <v>75933</v>
      </c>
      <c r="E62" s="127">
        <v>1100</v>
      </c>
      <c r="F62" s="99">
        <v>0</v>
      </c>
      <c r="G62" s="91">
        <f t="shared" si="7"/>
        <v>13469.939999999999</v>
      </c>
      <c r="H62" s="99">
        <f t="shared" si="8"/>
        <v>88302.94</v>
      </c>
      <c r="I62" s="125">
        <f t="shared" si="9"/>
        <v>74833</v>
      </c>
    </row>
    <row r="63" spans="1:9" ht="13.5" thickBot="1">
      <c r="A63" s="121" t="s">
        <v>30</v>
      </c>
      <c r="B63" s="121" t="s">
        <v>169</v>
      </c>
      <c r="C63" s="103">
        <v>3</v>
      </c>
      <c r="D63" s="84">
        <v>76583</v>
      </c>
      <c r="E63" s="127">
        <v>1100</v>
      </c>
      <c r="F63" s="99">
        <v>0</v>
      </c>
      <c r="G63" s="91">
        <f t="shared" si="7"/>
        <v>13586.939999999999</v>
      </c>
      <c r="H63" s="99">
        <f t="shared" si="8"/>
        <v>89069.94</v>
      </c>
      <c r="I63" s="125">
        <f t="shared" si="9"/>
        <v>75483</v>
      </c>
    </row>
    <row r="64" spans="1:9" ht="13.5" thickBot="1">
      <c r="A64" s="121" t="s">
        <v>74</v>
      </c>
      <c r="B64" s="121" t="s">
        <v>12</v>
      </c>
      <c r="C64" s="103">
        <v>4.2</v>
      </c>
      <c r="D64" s="84">
        <v>83755</v>
      </c>
      <c r="E64" s="127">
        <v>1100</v>
      </c>
      <c r="F64" s="99">
        <v>0</v>
      </c>
      <c r="G64" s="91">
        <f t="shared" si="7"/>
        <v>14877.9</v>
      </c>
      <c r="H64" s="99">
        <f t="shared" si="8"/>
        <v>97532.9</v>
      </c>
      <c r="I64" s="125">
        <f t="shared" si="9"/>
        <v>82655</v>
      </c>
    </row>
    <row r="65" spans="1:9" ht="13.5" thickBot="1">
      <c r="A65" s="121" t="s">
        <v>36</v>
      </c>
      <c r="B65" s="121" t="s">
        <v>35</v>
      </c>
      <c r="C65" s="103">
        <v>6.5</v>
      </c>
      <c r="D65" s="84">
        <v>83498</v>
      </c>
      <c r="E65" s="127">
        <v>1100</v>
      </c>
      <c r="F65" s="99">
        <v>0</v>
      </c>
      <c r="G65" s="91">
        <f t="shared" si="7"/>
        <v>14831.64</v>
      </c>
      <c r="H65" s="99">
        <f t="shared" si="8"/>
        <v>97229.64</v>
      </c>
      <c r="I65" s="125">
        <f t="shared" si="9"/>
        <v>82398</v>
      </c>
    </row>
    <row r="66" spans="1:9" ht="13.5" thickBot="1">
      <c r="A66" s="121" t="s">
        <v>73</v>
      </c>
      <c r="B66" s="121" t="s">
        <v>72</v>
      </c>
      <c r="C66" s="103">
        <v>50</v>
      </c>
      <c r="D66" s="84">
        <v>85618</v>
      </c>
      <c r="E66" s="127">
        <v>1100</v>
      </c>
      <c r="F66" s="99">
        <v>0</v>
      </c>
      <c r="G66" s="91">
        <f t="shared" si="7"/>
        <v>15213.24</v>
      </c>
      <c r="H66" s="99">
        <f t="shared" si="8"/>
        <v>99731.24</v>
      </c>
      <c r="I66" s="125">
        <f t="shared" si="9"/>
        <v>84518</v>
      </c>
    </row>
    <row r="67" spans="1:9" ht="13.5" thickBot="1">
      <c r="A67" s="121" t="s">
        <v>2</v>
      </c>
      <c r="B67" s="121" t="s">
        <v>29</v>
      </c>
      <c r="C67" s="103" t="s">
        <v>27</v>
      </c>
      <c r="D67" s="84">
        <v>76198</v>
      </c>
      <c r="E67" s="127">
        <v>0</v>
      </c>
      <c r="F67" s="99">
        <v>0</v>
      </c>
      <c r="G67" s="91">
        <f t="shared" si="7"/>
        <v>13715.64</v>
      </c>
      <c r="H67" s="99">
        <f t="shared" si="8"/>
        <v>89913.64</v>
      </c>
      <c r="I67" s="125">
        <f t="shared" si="9"/>
        <v>76198</v>
      </c>
    </row>
    <row r="68" spans="1:9" ht="13.5" thickBot="1">
      <c r="A68" s="121" t="s">
        <v>2</v>
      </c>
      <c r="B68" s="121" t="s">
        <v>31</v>
      </c>
      <c r="C68" s="103" t="s">
        <v>27</v>
      </c>
      <c r="D68" s="84">
        <v>75941</v>
      </c>
      <c r="E68" s="127">
        <v>0</v>
      </c>
      <c r="F68" s="99">
        <v>0</v>
      </c>
      <c r="G68" s="91">
        <f t="shared" si="7"/>
        <v>13669.38</v>
      </c>
      <c r="H68" s="99">
        <f t="shared" si="8"/>
        <v>89610.38</v>
      </c>
      <c r="I68" s="125">
        <f t="shared" si="9"/>
        <v>75941</v>
      </c>
    </row>
    <row r="69" spans="1:9" ht="12.75">
      <c r="A69" s="121" t="s">
        <v>2</v>
      </c>
      <c r="B69" s="121" t="s">
        <v>32</v>
      </c>
      <c r="C69" s="103" t="s">
        <v>27</v>
      </c>
      <c r="D69" s="84">
        <v>69053</v>
      </c>
      <c r="E69" s="127">
        <v>0</v>
      </c>
      <c r="F69" s="99">
        <v>0</v>
      </c>
      <c r="G69" s="91">
        <f t="shared" si="7"/>
        <v>12429.539999999999</v>
      </c>
      <c r="H69" s="99">
        <f t="shared" si="8"/>
        <v>81482.54</v>
      </c>
      <c r="I69" s="125">
        <f t="shared" si="9"/>
        <v>69053</v>
      </c>
    </row>
    <row r="70" spans="1:9" s="124" customFormat="1" ht="12.75">
      <c r="A70" s="185"/>
      <c r="B70" s="185"/>
      <c r="C70" s="185"/>
      <c r="D70" s="185"/>
      <c r="E70" s="185"/>
      <c r="F70" s="185"/>
      <c r="G70" s="185"/>
      <c r="H70" s="185"/>
      <c r="I70" s="185"/>
    </row>
    <row r="71" ht="12.75">
      <c r="I71" s="124"/>
    </row>
    <row r="72" spans="1:8" ht="12.75">
      <c r="A72" s="262"/>
      <c r="B72" s="262"/>
      <c r="C72" s="262"/>
      <c r="D72" s="262"/>
      <c r="E72" s="262"/>
      <c r="F72" s="262"/>
      <c r="G72" s="262"/>
      <c r="H72" s="262"/>
    </row>
    <row r="74" spans="1:8" ht="12.75">
      <c r="A74" s="290" t="s">
        <v>141</v>
      </c>
      <c r="B74" s="290"/>
      <c r="C74" s="290"/>
      <c r="D74" s="290"/>
      <c r="E74" s="290"/>
      <c r="F74" s="290"/>
      <c r="G74" s="290"/>
      <c r="H74" s="290"/>
    </row>
    <row r="75" spans="1:8" ht="13.5" thickBot="1">
      <c r="A75" s="160"/>
      <c r="B75" s="160"/>
      <c r="C75" s="160"/>
      <c r="D75" s="160"/>
      <c r="E75" s="160"/>
      <c r="F75" s="160"/>
      <c r="G75" s="160"/>
      <c r="H75" s="160"/>
    </row>
    <row r="76" spans="1:8" ht="13.5" thickBot="1">
      <c r="A76" s="187" t="s">
        <v>142</v>
      </c>
      <c r="B76" s="188">
        <v>150</v>
      </c>
      <c r="C76" s="189"/>
      <c r="D76" s="86"/>
      <c r="E76" s="86"/>
      <c r="F76" s="86"/>
      <c r="G76" s="86"/>
      <c r="H76" s="86"/>
    </row>
    <row r="77" spans="1:8" ht="13.5" thickBot="1">
      <c r="A77" s="190" t="s">
        <v>143</v>
      </c>
      <c r="B77" s="191">
        <v>50</v>
      </c>
      <c r="C77" s="192"/>
      <c r="D77" s="193"/>
      <c r="E77" s="193"/>
      <c r="F77" s="193"/>
      <c r="G77" s="193"/>
      <c r="H77" s="194"/>
    </row>
    <row r="78" spans="1:8" ht="13.5" thickBot="1">
      <c r="A78" s="190" t="s">
        <v>144</v>
      </c>
      <c r="B78" s="191">
        <v>500</v>
      </c>
      <c r="C78" s="192"/>
      <c r="D78" s="193"/>
      <c r="E78" s="193"/>
      <c r="F78" s="193"/>
      <c r="G78" s="193"/>
      <c r="H78" s="194"/>
    </row>
    <row r="79" spans="1:8" ht="13.5" thickBot="1">
      <c r="A79" s="190" t="s">
        <v>143</v>
      </c>
      <c r="B79" s="191">
        <v>50</v>
      </c>
      <c r="C79" s="160"/>
      <c r="D79" s="160"/>
      <c r="E79" s="160"/>
      <c r="F79" s="160"/>
      <c r="G79" s="160"/>
      <c r="H79" s="160"/>
    </row>
    <row r="80" spans="1:2" ht="13.5" thickBot="1">
      <c r="A80" s="190" t="s">
        <v>144</v>
      </c>
      <c r="B80" s="191">
        <v>500</v>
      </c>
    </row>
    <row r="81" spans="1:2" ht="13.5" thickBot="1">
      <c r="A81" s="190" t="s">
        <v>145</v>
      </c>
      <c r="B81" s="191">
        <v>900</v>
      </c>
    </row>
    <row r="82" spans="1:2" ht="13.5" thickBot="1">
      <c r="A82" s="190" t="s">
        <v>146</v>
      </c>
      <c r="B82" s="191">
        <v>1400</v>
      </c>
    </row>
    <row r="83" spans="1:2" ht="13.5" thickBot="1">
      <c r="A83" s="190" t="s">
        <v>147</v>
      </c>
      <c r="B83" s="191">
        <v>600</v>
      </c>
    </row>
    <row r="84" spans="1:2" ht="13.5" thickBot="1">
      <c r="A84" s="190" t="s">
        <v>147</v>
      </c>
      <c r="B84" s="191">
        <v>600</v>
      </c>
    </row>
    <row r="85" spans="1:2" ht="13.5" thickBot="1">
      <c r="A85" s="190" t="s">
        <v>148</v>
      </c>
      <c r="B85" s="191">
        <v>200</v>
      </c>
    </row>
    <row r="86" spans="1:2" ht="13.5" thickBot="1">
      <c r="A86" s="190" t="s">
        <v>149</v>
      </c>
      <c r="B86" s="191">
        <v>500</v>
      </c>
    </row>
    <row r="87" spans="1:2" ht="13.5" thickBot="1">
      <c r="A87" s="190" t="s">
        <v>150</v>
      </c>
      <c r="B87" s="191">
        <v>700</v>
      </c>
    </row>
    <row r="88" spans="1:2" ht="13.5" thickBot="1">
      <c r="A88" s="190" t="s">
        <v>151</v>
      </c>
      <c r="B88" s="191">
        <v>200</v>
      </c>
    </row>
    <row r="90" ht="12.75">
      <c r="A90" s="48" t="s">
        <v>152</v>
      </c>
    </row>
  </sheetData>
  <sheetProtection/>
  <mergeCells count="15">
    <mergeCell ref="A3:H3"/>
    <mergeCell ref="A2:H2"/>
    <mergeCell ref="A4:H4"/>
    <mergeCell ref="A5:H5"/>
    <mergeCell ref="A6:H6"/>
    <mergeCell ref="A9:I9"/>
    <mergeCell ref="A72:H72"/>
    <mergeCell ref="A74:H74"/>
    <mergeCell ref="A7:H7"/>
    <mergeCell ref="A11:B11"/>
    <mergeCell ref="A38:B38"/>
    <mergeCell ref="A59:B59"/>
    <mergeCell ref="A10:I10"/>
    <mergeCell ref="A37:I37"/>
    <mergeCell ref="A58:I58"/>
  </mergeCells>
  <printOptions/>
  <pageMargins left="0.708661417322835" right="0.708661417322835" top="0.248031496" bottom="0.248031496" header="0.31496062992126" footer="0.31496062992126"/>
  <pageSetup horizontalDpi="300" verticalDpi="300" orientation="portrait" paperSize="9" scale="65" r:id="rId2"/>
  <ignoredErrors>
    <ignoredError sqref="B39 B40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40">
      <selection activeCell="D31" sqref="D31"/>
    </sheetView>
  </sheetViews>
  <sheetFormatPr defaultColWidth="9.140625" defaultRowHeight="12.75"/>
  <cols>
    <col min="1" max="1" width="11.8515625" style="109" customWidth="1"/>
    <col min="2" max="2" width="20.28125" style="109" customWidth="1"/>
    <col min="3" max="3" width="8.7109375" style="109" customWidth="1"/>
    <col min="4" max="6" width="11.421875" style="109" customWidth="1"/>
    <col min="7" max="7" width="13.00390625" style="109" customWidth="1"/>
    <col min="8" max="8" width="12.421875" style="109" customWidth="1"/>
    <col min="9" max="9" width="13.140625" style="109" bestFit="1" customWidth="1"/>
    <col min="10" max="16384" width="9.140625" style="109" customWidth="1"/>
  </cols>
  <sheetData>
    <row r="1" spans="1:8" s="131" customFormat="1" ht="23.25">
      <c r="A1" s="239" t="s">
        <v>87</v>
      </c>
      <c r="B1" s="240"/>
      <c r="C1" s="240"/>
      <c r="D1" s="240"/>
      <c r="E1" s="240"/>
      <c r="F1" s="240"/>
      <c r="G1" s="240"/>
      <c r="H1" s="240"/>
    </row>
    <row r="2" spans="1:8" s="131" customFormat="1" ht="16.5">
      <c r="A2" s="158" t="s">
        <v>82</v>
      </c>
      <c r="B2" s="159"/>
      <c r="C2" s="159"/>
      <c r="D2" s="159"/>
      <c r="E2" s="159"/>
      <c r="F2" s="159"/>
      <c r="G2" s="159"/>
      <c r="H2" s="159"/>
    </row>
    <row r="3" spans="1:8" s="195" customFormat="1" ht="12.75">
      <c r="A3" s="299" t="s">
        <v>83</v>
      </c>
      <c r="B3" s="299"/>
      <c r="C3" s="299"/>
      <c r="D3" s="299"/>
      <c r="E3" s="299"/>
      <c r="F3" s="299"/>
      <c r="G3" s="299"/>
      <c r="H3" s="299"/>
    </row>
    <row r="4" spans="1:8" s="195" customFormat="1" ht="12.75">
      <c r="A4" s="299" t="s">
        <v>84</v>
      </c>
      <c r="B4" s="299"/>
      <c r="C4" s="299"/>
      <c r="D4" s="299"/>
      <c r="E4" s="299"/>
      <c r="F4" s="299"/>
      <c r="G4" s="299"/>
      <c r="H4" s="299"/>
    </row>
    <row r="5" spans="1:8" s="195" customFormat="1" ht="12.75">
      <c r="A5" s="299" t="s">
        <v>85</v>
      </c>
      <c r="B5" s="299"/>
      <c r="C5" s="299"/>
      <c r="D5" s="299"/>
      <c r="E5" s="299"/>
      <c r="F5" s="299"/>
      <c r="G5" s="299"/>
      <c r="H5" s="299"/>
    </row>
    <row r="6" spans="1:8" ht="15">
      <c r="A6" s="300" t="s">
        <v>86</v>
      </c>
      <c r="B6" s="300"/>
      <c r="C6" s="300"/>
      <c r="D6" s="300"/>
      <c r="E6" s="300"/>
      <c r="F6" s="300"/>
      <c r="G6" s="300"/>
      <c r="H6" s="300"/>
    </row>
    <row r="7" spans="1:8" ht="15.75" thickBot="1">
      <c r="A7" s="196"/>
      <c r="B7" s="196"/>
      <c r="C7" s="196"/>
      <c r="D7" s="196"/>
      <c r="E7" s="196"/>
      <c r="F7" s="196"/>
      <c r="G7" s="196"/>
      <c r="H7" s="196"/>
    </row>
    <row r="8" spans="1:9" ht="13.5" thickBot="1">
      <c r="A8" s="251" t="s">
        <v>186</v>
      </c>
      <c r="B8" s="252"/>
      <c r="C8" s="252"/>
      <c r="D8" s="252"/>
      <c r="E8" s="252"/>
      <c r="F8" s="252"/>
      <c r="G8" s="252"/>
      <c r="H8" s="252"/>
      <c r="I8" s="253"/>
    </row>
    <row r="9" spans="1:9" ht="13.5" thickBot="1">
      <c r="A9" s="251" t="s">
        <v>26</v>
      </c>
      <c r="B9" s="252"/>
      <c r="C9" s="252"/>
      <c r="D9" s="252"/>
      <c r="E9" s="252"/>
      <c r="F9" s="252"/>
      <c r="G9" s="252"/>
      <c r="H9" s="252"/>
      <c r="I9" s="253"/>
    </row>
    <row r="10" spans="1:9" ht="13.5" thickBot="1">
      <c r="A10" s="254" t="s">
        <v>14</v>
      </c>
      <c r="B10" s="255"/>
      <c r="C10" s="112" t="s">
        <v>7</v>
      </c>
      <c r="D10" s="114" t="s">
        <v>0</v>
      </c>
      <c r="E10" s="115" t="s">
        <v>15</v>
      </c>
      <c r="F10" s="116"/>
      <c r="G10" s="114" t="s">
        <v>167</v>
      </c>
      <c r="H10" s="117" t="s">
        <v>1</v>
      </c>
      <c r="I10" s="52" t="s">
        <v>69</v>
      </c>
    </row>
    <row r="11" spans="1:11" ht="13.5" thickBot="1">
      <c r="A11" s="96" t="s">
        <v>155</v>
      </c>
      <c r="B11" s="97" t="s">
        <v>102</v>
      </c>
      <c r="C11" s="98">
        <v>11</v>
      </c>
      <c r="D11" s="91">
        <v>93379</v>
      </c>
      <c r="E11" s="91">
        <v>1100</v>
      </c>
      <c r="F11" s="91"/>
      <c r="G11" s="91">
        <f>(D11-E11)*18%</f>
        <v>16610.22</v>
      </c>
      <c r="H11" s="91">
        <f>D11-E11+G11</f>
        <v>108889.22</v>
      </c>
      <c r="I11" s="100">
        <f>H11-G11</f>
        <v>92279</v>
      </c>
      <c r="K11" s="111"/>
    </row>
    <row r="12" spans="1:11" ht="13.5" thickBot="1">
      <c r="A12" s="107" t="s">
        <v>155</v>
      </c>
      <c r="B12" s="102" t="s">
        <v>98</v>
      </c>
      <c r="C12" s="103" t="s">
        <v>101</v>
      </c>
      <c r="D12" s="92">
        <v>92579</v>
      </c>
      <c r="E12" s="92">
        <v>1100</v>
      </c>
      <c r="F12" s="92"/>
      <c r="G12" s="92">
        <f aca="true" t="shared" si="0" ref="G12:G32">(D12-E12)*18%</f>
        <v>16466.22</v>
      </c>
      <c r="H12" s="92">
        <f aca="true" t="shared" si="1" ref="H12:H32">D12-E12+G12</f>
        <v>107945.22</v>
      </c>
      <c r="I12" s="100">
        <f aca="true" t="shared" si="2" ref="I12:I32">H12-G12</f>
        <v>91479</v>
      </c>
      <c r="K12" s="111"/>
    </row>
    <row r="13" spans="1:11" ht="13.5" thickBot="1">
      <c r="A13" s="107" t="s">
        <v>155</v>
      </c>
      <c r="B13" s="102" t="s">
        <v>20</v>
      </c>
      <c r="C13" s="103">
        <v>6</v>
      </c>
      <c r="D13" s="92">
        <v>93629</v>
      </c>
      <c r="E13" s="92">
        <v>1100</v>
      </c>
      <c r="F13" s="92"/>
      <c r="G13" s="92">
        <f t="shared" si="0"/>
        <v>16655.22</v>
      </c>
      <c r="H13" s="92">
        <f t="shared" si="1"/>
        <v>109184.22</v>
      </c>
      <c r="I13" s="100">
        <f t="shared" si="2"/>
        <v>92529</v>
      </c>
      <c r="K13" s="111"/>
    </row>
    <row r="14" spans="1:11" ht="13.5" thickBot="1">
      <c r="A14" s="107" t="s">
        <v>155</v>
      </c>
      <c r="B14" s="102" t="s">
        <v>21</v>
      </c>
      <c r="C14" s="103">
        <v>3</v>
      </c>
      <c r="D14" s="92">
        <v>93829</v>
      </c>
      <c r="E14" s="92">
        <v>1100</v>
      </c>
      <c r="F14" s="92"/>
      <c r="G14" s="92">
        <f t="shared" si="0"/>
        <v>16691.22</v>
      </c>
      <c r="H14" s="92">
        <f t="shared" si="1"/>
        <v>109420.22</v>
      </c>
      <c r="I14" s="100">
        <f t="shared" si="2"/>
        <v>92729</v>
      </c>
      <c r="K14" s="111"/>
    </row>
    <row r="15" spans="1:11" ht="13.5" thickBot="1">
      <c r="A15" s="107" t="s">
        <v>155</v>
      </c>
      <c r="B15" s="102" t="s">
        <v>164</v>
      </c>
      <c r="C15" s="103">
        <v>3.4</v>
      </c>
      <c r="D15" s="92">
        <v>96449</v>
      </c>
      <c r="E15" s="92">
        <v>1100</v>
      </c>
      <c r="F15" s="92"/>
      <c r="G15" s="92">
        <f t="shared" si="0"/>
        <v>17162.82</v>
      </c>
      <c r="H15" s="92">
        <f t="shared" si="1"/>
        <v>112511.82</v>
      </c>
      <c r="I15" s="100">
        <f t="shared" si="2"/>
        <v>95349</v>
      </c>
      <c r="K15" s="111"/>
    </row>
    <row r="16" spans="1:11" ht="13.5" thickBot="1">
      <c r="A16" s="107" t="s">
        <v>6</v>
      </c>
      <c r="B16" s="102" t="s">
        <v>17</v>
      </c>
      <c r="C16" s="103">
        <v>3</v>
      </c>
      <c r="D16" s="92">
        <v>94629</v>
      </c>
      <c r="E16" s="92">
        <v>1100</v>
      </c>
      <c r="F16" s="92"/>
      <c r="G16" s="92">
        <f t="shared" si="0"/>
        <v>16835.22</v>
      </c>
      <c r="H16" s="92">
        <f t="shared" si="1"/>
        <v>110364.22</v>
      </c>
      <c r="I16" s="100">
        <f t="shared" si="2"/>
        <v>93529</v>
      </c>
      <c r="K16" s="111"/>
    </row>
    <row r="17" spans="1:11" ht="13.5" thickBot="1">
      <c r="A17" s="107" t="s">
        <v>18</v>
      </c>
      <c r="B17" s="102" t="s">
        <v>19</v>
      </c>
      <c r="C17" s="103">
        <v>11</v>
      </c>
      <c r="D17" s="92">
        <v>94779</v>
      </c>
      <c r="E17" s="92">
        <v>1100</v>
      </c>
      <c r="F17" s="92"/>
      <c r="G17" s="92">
        <f t="shared" si="0"/>
        <v>16862.22</v>
      </c>
      <c r="H17" s="92">
        <f t="shared" si="1"/>
        <v>110541.22</v>
      </c>
      <c r="I17" s="100">
        <f t="shared" si="2"/>
        <v>93679</v>
      </c>
      <c r="K17" s="111"/>
    </row>
    <row r="18" spans="1:11" ht="13.5" thickBot="1">
      <c r="A18" s="107" t="s">
        <v>156</v>
      </c>
      <c r="B18" s="102" t="s">
        <v>79</v>
      </c>
      <c r="C18" s="103">
        <v>12</v>
      </c>
      <c r="D18" s="92">
        <v>101259</v>
      </c>
      <c r="E18" s="92">
        <v>1100</v>
      </c>
      <c r="F18" s="92"/>
      <c r="G18" s="92">
        <f t="shared" si="0"/>
        <v>18028.62</v>
      </c>
      <c r="H18" s="92">
        <f t="shared" si="1"/>
        <v>118187.62</v>
      </c>
      <c r="I18" s="100">
        <f t="shared" si="2"/>
        <v>100159</v>
      </c>
      <c r="K18" s="111"/>
    </row>
    <row r="19" spans="1:11" ht="13.5" thickBot="1">
      <c r="A19" s="107" t="s">
        <v>95</v>
      </c>
      <c r="B19" s="102" t="s">
        <v>96</v>
      </c>
      <c r="C19" s="103"/>
      <c r="D19" s="92">
        <v>100459</v>
      </c>
      <c r="E19" s="92">
        <v>1100</v>
      </c>
      <c r="F19" s="92"/>
      <c r="G19" s="92">
        <f t="shared" si="0"/>
        <v>17884.62</v>
      </c>
      <c r="H19" s="92">
        <f t="shared" si="1"/>
        <v>117243.62</v>
      </c>
      <c r="I19" s="100">
        <f t="shared" si="2"/>
        <v>99359</v>
      </c>
      <c r="K19" s="111"/>
    </row>
    <row r="20" spans="1:11" ht="13.5" thickBot="1">
      <c r="A20" s="107" t="s">
        <v>104</v>
      </c>
      <c r="B20" s="102" t="s">
        <v>105</v>
      </c>
      <c r="C20" s="103">
        <v>12</v>
      </c>
      <c r="D20" s="92">
        <v>96309</v>
      </c>
      <c r="E20" s="92">
        <v>1100</v>
      </c>
      <c r="F20" s="92"/>
      <c r="G20" s="92">
        <f t="shared" si="0"/>
        <v>17137.62</v>
      </c>
      <c r="H20" s="92">
        <f t="shared" si="1"/>
        <v>112346.62</v>
      </c>
      <c r="I20" s="100">
        <f t="shared" si="2"/>
        <v>95209</v>
      </c>
      <c r="K20" s="111"/>
    </row>
    <row r="21" spans="1:11" ht="13.5" thickBot="1">
      <c r="A21" s="107" t="s">
        <v>104</v>
      </c>
      <c r="B21" s="102" t="s">
        <v>153</v>
      </c>
      <c r="C21" s="103">
        <v>10</v>
      </c>
      <c r="D21" s="92">
        <v>98159</v>
      </c>
      <c r="E21" s="92">
        <v>1100</v>
      </c>
      <c r="F21" s="92"/>
      <c r="G21" s="92">
        <f t="shared" si="0"/>
        <v>17470.62</v>
      </c>
      <c r="H21" s="92">
        <f t="shared" si="1"/>
        <v>114529.62</v>
      </c>
      <c r="I21" s="100">
        <f t="shared" si="2"/>
        <v>97059</v>
      </c>
      <c r="K21" s="111"/>
    </row>
    <row r="22" spans="1:11" ht="13.5" thickBot="1">
      <c r="A22" s="107" t="s">
        <v>104</v>
      </c>
      <c r="B22" s="102" t="s">
        <v>94</v>
      </c>
      <c r="C22" s="103">
        <v>1.9</v>
      </c>
      <c r="D22" s="92">
        <v>102059</v>
      </c>
      <c r="E22" s="92">
        <v>1100</v>
      </c>
      <c r="F22" s="92"/>
      <c r="G22" s="92">
        <f t="shared" si="0"/>
        <v>18172.62</v>
      </c>
      <c r="H22" s="92">
        <f t="shared" si="1"/>
        <v>119131.62</v>
      </c>
      <c r="I22" s="100">
        <f t="shared" si="2"/>
        <v>100959</v>
      </c>
      <c r="K22" s="111"/>
    </row>
    <row r="23" spans="1:11" ht="13.5" thickBot="1">
      <c r="A23" s="107" t="s">
        <v>104</v>
      </c>
      <c r="B23" s="102" t="s">
        <v>81</v>
      </c>
      <c r="C23" s="103">
        <v>3</v>
      </c>
      <c r="D23" s="92">
        <v>96209</v>
      </c>
      <c r="E23" s="92">
        <v>1100</v>
      </c>
      <c r="F23" s="92"/>
      <c r="G23" s="92">
        <f t="shared" si="0"/>
        <v>17119.62</v>
      </c>
      <c r="H23" s="92">
        <f t="shared" si="1"/>
        <v>112228.62</v>
      </c>
      <c r="I23" s="100">
        <f t="shared" si="2"/>
        <v>95109</v>
      </c>
      <c r="K23" s="111"/>
    </row>
    <row r="24" spans="1:11" ht="13.5" thickBot="1">
      <c r="A24" s="107" t="s">
        <v>104</v>
      </c>
      <c r="B24" s="102" t="s">
        <v>90</v>
      </c>
      <c r="C24" s="103">
        <v>8</v>
      </c>
      <c r="D24" s="92">
        <v>99609</v>
      </c>
      <c r="E24" s="92">
        <v>1100</v>
      </c>
      <c r="F24" s="92"/>
      <c r="G24" s="92">
        <f t="shared" si="0"/>
        <v>17731.62</v>
      </c>
      <c r="H24" s="92">
        <f t="shared" si="1"/>
        <v>116240.62</v>
      </c>
      <c r="I24" s="100">
        <f t="shared" si="2"/>
        <v>98509</v>
      </c>
      <c r="K24" s="111"/>
    </row>
    <row r="25" spans="1:11" ht="13.5" thickBot="1">
      <c r="A25" s="107" t="s">
        <v>104</v>
      </c>
      <c r="B25" s="102" t="s">
        <v>103</v>
      </c>
      <c r="C25" s="103"/>
      <c r="D25" s="92">
        <v>98809</v>
      </c>
      <c r="E25" s="92">
        <v>1100</v>
      </c>
      <c r="F25" s="92"/>
      <c r="G25" s="92">
        <f t="shared" si="0"/>
        <v>17587.62</v>
      </c>
      <c r="H25" s="92">
        <f t="shared" si="1"/>
        <v>115296.62</v>
      </c>
      <c r="I25" s="100">
        <f t="shared" si="2"/>
        <v>97709</v>
      </c>
      <c r="K25" s="111"/>
    </row>
    <row r="26" spans="1:11" ht="13.5" thickBot="1">
      <c r="A26" s="107" t="s">
        <v>160</v>
      </c>
      <c r="B26" s="102" t="s">
        <v>161</v>
      </c>
      <c r="C26" s="103">
        <v>40</v>
      </c>
      <c r="D26" s="92">
        <v>97859</v>
      </c>
      <c r="E26" s="92">
        <v>1100</v>
      </c>
      <c r="F26" s="92"/>
      <c r="G26" s="92">
        <f t="shared" si="0"/>
        <v>17416.62</v>
      </c>
      <c r="H26" s="92">
        <f t="shared" si="1"/>
        <v>114175.62</v>
      </c>
      <c r="I26" s="100">
        <f t="shared" si="2"/>
        <v>96759</v>
      </c>
      <c r="K26" s="111"/>
    </row>
    <row r="27" spans="1:11" ht="13.5" thickBot="1">
      <c r="A27" s="107" t="s">
        <v>160</v>
      </c>
      <c r="B27" s="102" t="s">
        <v>159</v>
      </c>
      <c r="C27" s="103">
        <v>8</v>
      </c>
      <c r="D27" s="92">
        <v>96389</v>
      </c>
      <c r="E27" s="92">
        <v>1100</v>
      </c>
      <c r="F27" s="92"/>
      <c r="G27" s="92">
        <f t="shared" si="0"/>
        <v>17152.02</v>
      </c>
      <c r="H27" s="92">
        <f t="shared" si="1"/>
        <v>112441.02</v>
      </c>
      <c r="I27" s="100">
        <f t="shared" si="2"/>
        <v>95289</v>
      </c>
      <c r="K27" s="111"/>
    </row>
    <row r="28" spans="1:11" ht="13.5" thickBot="1">
      <c r="A28" s="107" t="s">
        <v>160</v>
      </c>
      <c r="B28" s="102" t="s">
        <v>162</v>
      </c>
      <c r="C28" s="103">
        <v>65</v>
      </c>
      <c r="D28" s="92">
        <v>97759</v>
      </c>
      <c r="E28" s="92">
        <v>1100</v>
      </c>
      <c r="F28" s="92"/>
      <c r="G28" s="92">
        <f t="shared" si="0"/>
        <v>17398.62</v>
      </c>
      <c r="H28" s="92">
        <f t="shared" si="1"/>
        <v>114057.62</v>
      </c>
      <c r="I28" s="100">
        <f t="shared" si="2"/>
        <v>96659</v>
      </c>
      <c r="K28" s="111"/>
    </row>
    <row r="29" spans="1:11" ht="13.5" thickBot="1">
      <c r="A29" s="107" t="s">
        <v>160</v>
      </c>
      <c r="B29" s="102" t="s">
        <v>163</v>
      </c>
      <c r="C29" s="103">
        <v>55</v>
      </c>
      <c r="D29" s="92">
        <v>97709</v>
      </c>
      <c r="E29" s="92">
        <v>1100</v>
      </c>
      <c r="F29" s="92"/>
      <c r="G29" s="92">
        <f t="shared" si="0"/>
        <v>17389.62</v>
      </c>
      <c r="H29" s="92">
        <f t="shared" si="1"/>
        <v>113998.62</v>
      </c>
      <c r="I29" s="100">
        <f t="shared" si="2"/>
        <v>96609</v>
      </c>
      <c r="K29" s="111"/>
    </row>
    <row r="30" spans="1:11" ht="13.5" thickBot="1">
      <c r="A30" s="107" t="s">
        <v>166</v>
      </c>
      <c r="B30" s="102" t="s">
        <v>165</v>
      </c>
      <c r="C30" s="103">
        <v>3</v>
      </c>
      <c r="D30" s="92">
        <v>97629</v>
      </c>
      <c r="E30" s="92">
        <v>1100</v>
      </c>
      <c r="F30" s="92"/>
      <c r="G30" s="92">
        <f t="shared" si="0"/>
        <v>17375.22</v>
      </c>
      <c r="H30" s="92">
        <f t="shared" si="1"/>
        <v>113904.22</v>
      </c>
      <c r="I30" s="100">
        <f t="shared" si="2"/>
        <v>96529</v>
      </c>
      <c r="K30" s="111"/>
    </row>
    <row r="31" spans="1:11" ht="13.5" thickBot="1">
      <c r="A31" s="198"/>
      <c r="B31" s="167" t="s">
        <v>171</v>
      </c>
      <c r="C31" s="168"/>
      <c r="D31" s="94">
        <v>97979</v>
      </c>
      <c r="E31" s="94">
        <v>1100</v>
      </c>
      <c r="F31" s="94"/>
      <c r="G31" s="94">
        <f>(D31-E31)*18%</f>
        <v>17438.22</v>
      </c>
      <c r="H31" s="94">
        <f>D31-E31+G31</f>
        <v>114317.22</v>
      </c>
      <c r="I31" s="100">
        <f>H31-G31</f>
        <v>96879</v>
      </c>
      <c r="K31" s="111"/>
    </row>
    <row r="32" spans="1:11" ht="13.5" thickBot="1">
      <c r="A32" s="199" t="s">
        <v>97</v>
      </c>
      <c r="B32" s="170" t="s">
        <v>99</v>
      </c>
      <c r="C32" s="108" t="s">
        <v>100</v>
      </c>
      <c r="D32" s="94">
        <v>97979</v>
      </c>
      <c r="E32" s="94">
        <v>1100</v>
      </c>
      <c r="F32" s="94"/>
      <c r="G32" s="94">
        <f t="shared" si="0"/>
        <v>17438.22</v>
      </c>
      <c r="H32" s="94">
        <f t="shared" si="1"/>
        <v>114317.22</v>
      </c>
      <c r="I32" s="100">
        <f t="shared" si="2"/>
        <v>96879</v>
      </c>
      <c r="K32" s="111"/>
    </row>
    <row r="33" spans="2:8" ht="13.5" thickBot="1">
      <c r="B33" s="110"/>
      <c r="D33" s="111"/>
      <c r="E33" s="111"/>
      <c r="F33" s="111"/>
      <c r="G33" s="111"/>
      <c r="H33" s="111"/>
    </row>
    <row r="34" spans="1:9" ht="13.5" thickBot="1">
      <c r="A34" s="251" t="s">
        <v>22</v>
      </c>
      <c r="B34" s="252"/>
      <c r="C34" s="252"/>
      <c r="D34" s="252"/>
      <c r="E34" s="252"/>
      <c r="F34" s="252"/>
      <c r="G34" s="252"/>
      <c r="H34" s="252"/>
      <c r="I34" s="253"/>
    </row>
    <row r="35" spans="1:9" ht="13.5" thickBot="1">
      <c r="A35" s="301" t="s">
        <v>14</v>
      </c>
      <c r="B35" s="302"/>
      <c r="C35" s="200" t="s">
        <v>7</v>
      </c>
      <c r="D35" s="114" t="s">
        <v>0</v>
      </c>
      <c r="E35" s="115" t="s">
        <v>15</v>
      </c>
      <c r="F35" s="116"/>
      <c r="G35" s="114" t="s">
        <v>167</v>
      </c>
      <c r="H35" s="117" t="s">
        <v>1</v>
      </c>
      <c r="I35" s="52" t="s">
        <v>69</v>
      </c>
    </row>
    <row r="36" spans="1:9" ht="13.5" thickBot="1">
      <c r="A36" s="96" t="s">
        <v>6</v>
      </c>
      <c r="B36" s="97" t="s">
        <v>23</v>
      </c>
      <c r="C36" s="98">
        <v>0.9</v>
      </c>
      <c r="D36" s="91">
        <v>81918</v>
      </c>
      <c r="E36" s="91">
        <v>1100</v>
      </c>
      <c r="F36" s="99">
        <v>0</v>
      </c>
      <c r="G36" s="91">
        <f>(D36-E36-F36)*18%</f>
        <v>14547.24</v>
      </c>
      <c r="H36" s="91">
        <f>D36-E36-F36+G36</f>
        <v>95365.24</v>
      </c>
      <c r="I36" s="100">
        <f aca="true" t="shared" si="3" ref="I36:I53">H36-G36</f>
        <v>80818</v>
      </c>
    </row>
    <row r="37" spans="1:9" ht="13.5" thickBot="1">
      <c r="A37" s="101" t="s">
        <v>107</v>
      </c>
      <c r="B37" s="102" t="s">
        <v>106</v>
      </c>
      <c r="C37" s="103">
        <v>1.2</v>
      </c>
      <c r="D37" s="92">
        <v>81088</v>
      </c>
      <c r="E37" s="92">
        <v>1100</v>
      </c>
      <c r="F37" s="99">
        <v>0</v>
      </c>
      <c r="G37" s="91">
        <f aca="true" t="shared" si="4" ref="G37:G53">(D37-E37-F37)*18%</f>
        <v>14397.84</v>
      </c>
      <c r="H37" s="91">
        <f aca="true" t="shared" si="5" ref="H37:H53">D37-E37-F37+G37</f>
        <v>94385.84</v>
      </c>
      <c r="I37" s="100">
        <f t="shared" si="3"/>
        <v>79988</v>
      </c>
    </row>
    <row r="38" spans="1:9" ht="13.5" thickBot="1">
      <c r="A38" s="104" t="s">
        <v>5</v>
      </c>
      <c r="B38" s="102" t="s">
        <v>172</v>
      </c>
      <c r="C38" s="103">
        <v>2.7</v>
      </c>
      <c r="D38" s="92">
        <v>76708</v>
      </c>
      <c r="E38" s="92">
        <v>1100</v>
      </c>
      <c r="F38" s="99">
        <v>0</v>
      </c>
      <c r="G38" s="91">
        <f>(D38-E38-F38)*18%</f>
        <v>13609.439999999999</v>
      </c>
      <c r="H38" s="91">
        <f>D38-E38-F38+G38</f>
        <v>89217.44</v>
      </c>
      <c r="I38" s="100">
        <f>H38-G38</f>
        <v>75608</v>
      </c>
    </row>
    <row r="39" spans="1:9" ht="13.5" thickBot="1">
      <c r="A39" s="101" t="s">
        <v>5</v>
      </c>
      <c r="B39" s="105" t="s">
        <v>11</v>
      </c>
      <c r="C39" s="103">
        <v>8</v>
      </c>
      <c r="D39" s="92">
        <v>77408</v>
      </c>
      <c r="E39" s="92">
        <v>1100</v>
      </c>
      <c r="F39" s="99">
        <v>0</v>
      </c>
      <c r="G39" s="91">
        <f t="shared" si="4"/>
        <v>13735.439999999999</v>
      </c>
      <c r="H39" s="91">
        <f t="shared" si="5"/>
        <v>90043.44</v>
      </c>
      <c r="I39" s="100">
        <f t="shared" si="3"/>
        <v>76308</v>
      </c>
    </row>
    <row r="40" spans="1:9" ht="13.5" thickBot="1">
      <c r="A40" s="106" t="s">
        <v>5</v>
      </c>
      <c r="B40" s="105" t="s">
        <v>108</v>
      </c>
      <c r="C40" s="103">
        <v>8</v>
      </c>
      <c r="D40" s="92">
        <v>78728</v>
      </c>
      <c r="E40" s="92">
        <v>1100</v>
      </c>
      <c r="F40" s="99">
        <v>0</v>
      </c>
      <c r="G40" s="91">
        <f t="shared" si="4"/>
        <v>13973.039999999999</v>
      </c>
      <c r="H40" s="91">
        <f t="shared" si="5"/>
        <v>91601.04</v>
      </c>
      <c r="I40" s="100">
        <f t="shared" si="3"/>
        <v>77628</v>
      </c>
    </row>
    <row r="41" spans="1:9" ht="13.5" thickBot="1">
      <c r="A41" s="106" t="s">
        <v>24</v>
      </c>
      <c r="B41" s="105" t="s">
        <v>89</v>
      </c>
      <c r="C41" s="103">
        <v>18</v>
      </c>
      <c r="D41" s="92">
        <v>78178</v>
      </c>
      <c r="E41" s="92">
        <v>1100</v>
      </c>
      <c r="F41" s="99">
        <v>0</v>
      </c>
      <c r="G41" s="91">
        <f t="shared" si="4"/>
        <v>13874.039999999999</v>
      </c>
      <c r="H41" s="91">
        <f t="shared" si="5"/>
        <v>90952.04</v>
      </c>
      <c r="I41" s="100">
        <f t="shared" si="3"/>
        <v>77078</v>
      </c>
    </row>
    <row r="42" spans="1:9" ht="13.5" thickBot="1">
      <c r="A42" s="106" t="s">
        <v>9</v>
      </c>
      <c r="B42" s="105" t="s">
        <v>8</v>
      </c>
      <c r="C42" s="103">
        <v>1.2</v>
      </c>
      <c r="D42" s="92">
        <v>77358</v>
      </c>
      <c r="E42" s="92">
        <v>1100</v>
      </c>
      <c r="F42" s="99">
        <v>0</v>
      </c>
      <c r="G42" s="91">
        <f t="shared" si="4"/>
        <v>13726.439999999999</v>
      </c>
      <c r="H42" s="91">
        <f t="shared" si="5"/>
        <v>89984.44</v>
      </c>
      <c r="I42" s="100">
        <f t="shared" si="3"/>
        <v>76258</v>
      </c>
    </row>
    <row r="43" spans="1:9" ht="13.5" thickBot="1">
      <c r="A43" s="106" t="s">
        <v>71</v>
      </c>
      <c r="B43" s="105" t="s">
        <v>70</v>
      </c>
      <c r="C43" s="103">
        <v>0.35</v>
      </c>
      <c r="D43" s="92">
        <v>79064</v>
      </c>
      <c r="E43" s="92">
        <v>1100</v>
      </c>
      <c r="F43" s="99">
        <v>0</v>
      </c>
      <c r="G43" s="91">
        <f t="shared" si="4"/>
        <v>14033.519999999999</v>
      </c>
      <c r="H43" s="91">
        <f t="shared" si="5"/>
        <v>91997.52</v>
      </c>
      <c r="I43" s="100">
        <f t="shared" si="3"/>
        <v>77964</v>
      </c>
    </row>
    <row r="44" spans="1:9" ht="13.5" thickBot="1">
      <c r="A44" s="106" t="s">
        <v>10</v>
      </c>
      <c r="B44" s="105" t="s">
        <v>114</v>
      </c>
      <c r="C44" s="103">
        <v>0.28</v>
      </c>
      <c r="D44" s="92">
        <v>80161</v>
      </c>
      <c r="E44" s="92">
        <v>1100</v>
      </c>
      <c r="F44" s="99">
        <v>0</v>
      </c>
      <c r="G44" s="91">
        <f t="shared" si="4"/>
        <v>14230.98</v>
      </c>
      <c r="H44" s="91">
        <f t="shared" si="5"/>
        <v>93291.98</v>
      </c>
      <c r="I44" s="100">
        <f t="shared" si="3"/>
        <v>79061</v>
      </c>
    </row>
    <row r="45" spans="1:9" ht="13.5" thickBot="1">
      <c r="A45" s="106" t="s">
        <v>10</v>
      </c>
      <c r="B45" s="105" t="s">
        <v>112</v>
      </c>
      <c r="C45" s="103">
        <v>0.22</v>
      </c>
      <c r="D45" s="92">
        <v>80161</v>
      </c>
      <c r="E45" s="92">
        <v>1100</v>
      </c>
      <c r="F45" s="99">
        <v>0</v>
      </c>
      <c r="G45" s="91">
        <f t="shared" si="4"/>
        <v>14230.98</v>
      </c>
      <c r="H45" s="91">
        <f t="shared" si="5"/>
        <v>93291.98</v>
      </c>
      <c r="I45" s="100">
        <f t="shared" si="3"/>
        <v>79061</v>
      </c>
    </row>
    <row r="46" spans="1:9" ht="13.5" thickBot="1">
      <c r="A46" s="106" t="s">
        <v>33</v>
      </c>
      <c r="B46" s="105" t="s">
        <v>34</v>
      </c>
      <c r="C46" s="103">
        <v>0.43</v>
      </c>
      <c r="D46" s="92">
        <v>83721</v>
      </c>
      <c r="E46" s="92">
        <v>1100</v>
      </c>
      <c r="F46" s="99">
        <v>0</v>
      </c>
      <c r="G46" s="91">
        <f t="shared" si="4"/>
        <v>14871.779999999999</v>
      </c>
      <c r="H46" s="91">
        <f t="shared" si="5"/>
        <v>97492.78</v>
      </c>
      <c r="I46" s="100">
        <f t="shared" si="3"/>
        <v>82621</v>
      </c>
    </row>
    <row r="47" spans="1:9" ht="13.5" thickBot="1">
      <c r="A47" s="106" t="s">
        <v>33</v>
      </c>
      <c r="B47" s="105" t="s">
        <v>93</v>
      </c>
      <c r="C47" s="103">
        <v>0.22</v>
      </c>
      <c r="D47" s="92">
        <v>84821</v>
      </c>
      <c r="E47" s="92">
        <v>1100</v>
      </c>
      <c r="F47" s="99">
        <v>0</v>
      </c>
      <c r="G47" s="91">
        <f t="shared" si="4"/>
        <v>15069.779999999999</v>
      </c>
      <c r="H47" s="91">
        <f t="shared" si="5"/>
        <v>98790.78</v>
      </c>
      <c r="I47" s="100">
        <f t="shared" si="3"/>
        <v>83721</v>
      </c>
    </row>
    <row r="48" spans="1:9" ht="13.5" thickBot="1">
      <c r="A48" s="107" t="s">
        <v>33</v>
      </c>
      <c r="B48" s="102" t="s">
        <v>91</v>
      </c>
      <c r="C48" s="103"/>
      <c r="D48" s="92">
        <v>81041</v>
      </c>
      <c r="E48" s="92">
        <v>1100</v>
      </c>
      <c r="F48" s="99">
        <v>0</v>
      </c>
      <c r="G48" s="91">
        <f t="shared" si="4"/>
        <v>14389.38</v>
      </c>
      <c r="H48" s="91">
        <f t="shared" si="5"/>
        <v>94330.38</v>
      </c>
      <c r="I48" s="100">
        <f t="shared" si="3"/>
        <v>79941</v>
      </c>
    </row>
    <row r="49" spans="1:9" ht="13.5" thickBot="1">
      <c r="A49" s="107" t="s">
        <v>33</v>
      </c>
      <c r="B49" s="102" t="s">
        <v>111</v>
      </c>
      <c r="C49" s="103"/>
      <c r="D49" s="92">
        <v>81561</v>
      </c>
      <c r="E49" s="92">
        <v>1100</v>
      </c>
      <c r="F49" s="99">
        <v>0</v>
      </c>
      <c r="G49" s="91">
        <f t="shared" si="4"/>
        <v>14482.98</v>
      </c>
      <c r="H49" s="91">
        <f t="shared" si="5"/>
        <v>94943.98</v>
      </c>
      <c r="I49" s="100">
        <f t="shared" si="3"/>
        <v>80461</v>
      </c>
    </row>
    <row r="50" spans="1:9" ht="13.5" thickBot="1">
      <c r="A50" s="106" t="s">
        <v>2</v>
      </c>
      <c r="B50" s="105" t="s">
        <v>3</v>
      </c>
      <c r="C50" s="103" t="s">
        <v>27</v>
      </c>
      <c r="D50" s="92">
        <v>74361</v>
      </c>
      <c r="E50" s="92">
        <v>0</v>
      </c>
      <c r="F50" s="99">
        <v>0</v>
      </c>
      <c r="G50" s="91">
        <f t="shared" si="4"/>
        <v>13384.98</v>
      </c>
      <c r="H50" s="91">
        <f t="shared" si="5"/>
        <v>87745.98</v>
      </c>
      <c r="I50" s="100">
        <f t="shared" si="3"/>
        <v>74361</v>
      </c>
    </row>
    <row r="51" spans="1:9" ht="13.5" thickBot="1">
      <c r="A51" s="106" t="s">
        <v>2</v>
      </c>
      <c r="B51" s="105" t="s">
        <v>4</v>
      </c>
      <c r="C51" s="103" t="s">
        <v>27</v>
      </c>
      <c r="D51" s="92">
        <v>68921</v>
      </c>
      <c r="E51" s="92">
        <v>0</v>
      </c>
      <c r="F51" s="99">
        <v>0</v>
      </c>
      <c r="G51" s="91">
        <f t="shared" si="4"/>
        <v>12405.779999999999</v>
      </c>
      <c r="H51" s="91">
        <f t="shared" si="5"/>
        <v>81326.78</v>
      </c>
      <c r="I51" s="100">
        <f t="shared" si="3"/>
        <v>68921</v>
      </c>
    </row>
    <row r="52" spans="1:9" ht="13.5" thickBot="1">
      <c r="A52" s="107" t="s">
        <v>2</v>
      </c>
      <c r="B52" s="102" t="s">
        <v>13</v>
      </c>
      <c r="C52" s="103" t="s">
        <v>27</v>
      </c>
      <c r="D52" s="92">
        <v>72898</v>
      </c>
      <c r="E52" s="92">
        <v>0</v>
      </c>
      <c r="F52" s="99">
        <v>0</v>
      </c>
      <c r="G52" s="91">
        <f t="shared" si="4"/>
        <v>13121.64</v>
      </c>
      <c r="H52" s="91">
        <f t="shared" si="5"/>
        <v>86019.64</v>
      </c>
      <c r="I52" s="100">
        <f t="shared" si="3"/>
        <v>72898</v>
      </c>
    </row>
    <row r="53" spans="1:9" ht="13.5" thickBot="1">
      <c r="A53" s="58" t="s">
        <v>2</v>
      </c>
      <c r="B53" s="59" t="s">
        <v>28</v>
      </c>
      <c r="C53" s="108" t="s">
        <v>27</v>
      </c>
      <c r="D53" s="94">
        <v>75031</v>
      </c>
      <c r="E53" s="94">
        <v>0</v>
      </c>
      <c r="F53" s="99">
        <v>0</v>
      </c>
      <c r="G53" s="91">
        <f t="shared" si="4"/>
        <v>13505.58</v>
      </c>
      <c r="H53" s="91">
        <f t="shared" si="5"/>
        <v>88536.58</v>
      </c>
      <c r="I53" s="100">
        <f t="shared" si="3"/>
        <v>75031</v>
      </c>
    </row>
    <row r="54" spans="2:8" ht="15" customHeight="1" thickBot="1">
      <c r="B54" s="110"/>
      <c r="D54" s="111"/>
      <c r="E54" s="111"/>
      <c r="F54" s="111"/>
      <c r="G54" s="111"/>
      <c r="H54" s="111"/>
    </row>
    <row r="55" spans="1:9" ht="13.5" thickBot="1">
      <c r="A55" s="251" t="s">
        <v>25</v>
      </c>
      <c r="B55" s="252"/>
      <c r="C55" s="252"/>
      <c r="D55" s="252"/>
      <c r="E55" s="252"/>
      <c r="F55" s="252"/>
      <c r="G55" s="252"/>
      <c r="H55" s="252"/>
      <c r="I55" s="253"/>
    </row>
    <row r="56" spans="1:9" ht="13.5" thickBot="1">
      <c r="A56" s="254" t="s">
        <v>14</v>
      </c>
      <c r="B56" s="255"/>
      <c r="C56" s="113" t="s">
        <v>7</v>
      </c>
      <c r="D56" s="114" t="s">
        <v>0</v>
      </c>
      <c r="E56" s="115" t="s">
        <v>15</v>
      </c>
      <c r="F56" s="116"/>
      <c r="G56" s="114" t="s">
        <v>167</v>
      </c>
      <c r="H56" s="117" t="s">
        <v>1</v>
      </c>
      <c r="I56" s="52" t="s">
        <v>69</v>
      </c>
    </row>
    <row r="57" spans="1:11" ht="13.5" thickBot="1">
      <c r="A57" s="118" t="s">
        <v>30</v>
      </c>
      <c r="B57" s="119" t="s">
        <v>80</v>
      </c>
      <c r="C57" s="98">
        <v>0.92</v>
      </c>
      <c r="D57" s="83">
        <v>75271</v>
      </c>
      <c r="E57" s="91">
        <v>1100</v>
      </c>
      <c r="F57" s="99">
        <v>0</v>
      </c>
      <c r="G57" s="91">
        <f aca="true" t="shared" si="6" ref="G57:G66">(D57-E57-F57)*18%</f>
        <v>13350.779999999999</v>
      </c>
      <c r="H57" s="91">
        <f aca="true" t="shared" si="7" ref="H57:H66">D57-E57-F57+G57</f>
        <v>87521.78</v>
      </c>
      <c r="I57" s="100">
        <f aca="true" t="shared" si="8" ref="I57:I66">H57-G57</f>
        <v>74171</v>
      </c>
      <c r="K57" s="201"/>
    </row>
    <row r="58" spans="1:9" ht="13.5" thickBot="1">
      <c r="A58" s="120" t="s">
        <v>173</v>
      </c>
      <c r="B58" s="121" t="s">
        <v>170</v>
      </c>
      <c r="C58" s="103">
        <v>1.1</v>
      </c>
      <c r="D58" s="84">
        <v>75271</v>
      </c>
      <c r="E58" s="92">
        <v>1100</v>
      </c>
      <c r="F58" s="99">
        <v>0</v>
      </c>
      <c r="G58" s="91">
        <f t="shared" si="6"/>
        <v>13350.779999999999</v>
      </c>
      <c r="H58" s="91">
        <f t="shared" si="7"/>
        <v>87521.78</v>
      </c>
      <c r="I58" s="100">
        <f>H58-G58</f>
        <v>74171</v>
      </c>
    </row>
    <row r="59" spans="1:9" ht="13.5" thickBot="1">
      <c r="A59" s="120" t="s">
        <v>30</v>
      </c>
      <c r="B59" s="121" t="s">
        <v>120</v>
      </c>
      <c r="C59" s="103">
        <v>2</v>
      </c>
      <c r="D59" s="84">
        <v>75271</v>
      </c>
      <c r="E59" s="92">
        <v>1100</v>
      </c>
      <c r="F59" s="99">
        <v>0</v>
      </c>
      <c r="G59" s="91">
        <f t="shared" si="6"/>
        <v>13350.779999999999</v>
      </c>
      <c r="H59" s="91">
        <f t="shared" si="7"/>
        <v>87521.78</v>
      </c>
      <c r="I59" s="100">
        <f t="shared" si="8"/>
        <v>74171</v>
      </c>
    </row>
    <row r="60" spans="1:9" ht="13.5" thickBot="1">
      <c r="A60" s="120" t="s">
        <v>30</v>
      </c>
      <c r="B60" s="121" t="s">
        <v>169</v>
      </c>
      <c r="C60" s="103">
        <v>3</v>
      </c>
      <c r="D60" s="84">
        <v>76471</v>
      </c>
      <c r="E60" s="92">
        <v>1100</v>
      </c>
      <c r="F60" s="99">
        <v>0</v>
      </c>
      <c r="G60" s="91">
        <f t="shared" si="6"/>
        <v>13566.779999999999</v>
      </c>
      <c r="H60" s="91">
        <f t="shared" si="7"/>
        <v>88937.78</v>
      </c>
      <c r="I60" s="100">
        <f t="shared" si="8"/>
        <v>75371</v>
      </c>
    </row>
    <row r="61" spans="1:9" ht="13.5" thickBot="1">
      <c r="A61" s="120" t="s">
        <v>74</v>
      </c>
      <c r="B61" s="121" t="s">
        <v>12</v>
      </c>
      <c r="C61" s="103">
        <v>4.2</v>
      </c>
      <c r="D61" s="84">
        <v>83858</v>
      </c>
      <c r="E61" s="92">
        <v>1100</v>
      </c>
      <c r="F61" s="99">
        <v>0</v>
      </c>
      <c r="G61" s="91">
        <f t="shared" si="6"/>
        <v>14896.439999999999</v>
      </c>
      <c r="H61" s="91">
        <f t="shared" si="7"/>
        <v>97654.44</v>
      </c>
      <c r="I61" s="100">
        <f t="shared" si="8"/>
        <v>82758</v>
      </c>
    </row>
    <row r="62" spans="1:9" ht="13.5" thickBot="1">
      <c r="A62" s="120" t="s">
        <v>36</v>
      </c>
      <c r="B62" s="121" t="s">
        <v>35</v>
      </c>
      <c r="C62" s="103">
        <v>6.5</v>
      </c>
      <c r="D62" s="84">
        <v>83048</v>
      </c>
      <c r="E62" s="92">
        <v>1100</v>
      </c>
      <c r="F62" s="99">
        <v>0</v>
      </c>
      <c r="G62" s="91">
        <f t="shared" si="6"/>
        <v>14750.64</v>
      </c>
      <c r="H62" s="91">
        <f t="shared" si="7"/>
        <v>96698.64</v>
      </c>
      <c r="I62" s="100">
        <f t="shared" si="8"/>
        <v>81948</v>
      </c>
    </row>
    <row r="63" spans="1:9" ht="13.5" thickBot="1">
      <c r="A63" s="120" t="s">
        <v>73</v>
      </c>
      <c r="B63" s="121" t="s">
        <v>72</v>
      </c>
      <c r="C63" s="103">
        <v>50</v>
      </c>
      <c r="D63" s="84">
        <v>84718</v>
      </c>
      <c r="E63" s="92">
        <v>1100</v>
      </c>
      <c r="F63" s="99">
        <v>0</v>
      </c>
      <c r="G63" s="91">
        <f t="shared" si="6"/>
        <v>15051.24</v>
      </c>
      <c r="H63" s="91">
        <f t="shared" si="7"/>
        <v>98669.24</v>
      </c>
      <c r="I63" s="100">
        <f t="shared" si="8"/>
        <v>83618</v>
      </c>
    </row>
    <row r="64" spans="1:9" ht="13.5" thickBot="1">
      <c r="A64" s="120" t="s">
        <v>2</v>
      </c>
      <c r="B64" s="121" t="s">
        <v>29</v>
      </c>
      <c r="C64" s="103" t="s">
        <v>27</v>
      </c>
      <c r="D64" s="84">
        <v>76301</v>
      </c>
      <c r="E64" s="92">
        <v>0</v>
      </c>
      <c r="F64" s="99">
        <v>0</v>
      </c>
      <c r="G64" s="91">
        <f t="shared" si="6"/>
        <v>13734.18</v>
      </c>
      <c r="H64" s="91">
        <f t="shared" si="7"/>
        <v>90035.18</v>
      </c>
      <c r="I64" s="100">
        <f t="shared" si="8"/>
        <v>76301</v>
      </c>
    </row>
    <row r="65" spans="1:9" ht="13.5" thickBot="1">
      <c r="A65" s="120" t="s">
        <v>2</v>
      </c>
      <c r="B65" s="121" t="s">
        <v>31</v>
      </c>
      <c r="C65" s="103" t="s">
        <v>27</v>
      </c>
      <c r="D65" s="84">
        <v>75491</v>
      </c>
      <c r="E65" s="92">
        <v>0</v>
      </c>
      <c r="F65" s="99">
        <v>0</v>
      </c>
      <c r="G65" s="91">
        <f t="shared" si="6"/>
        <v>13588.38</v>
      </c>
      <c r="H65" s="91">
        <f t="shared" si="7"/>
        <v>89079.38</v>
      </c>
      <c r="I65" s="100">
        <f t="shared" si="8"/>
        <v>75491</v>
      </c>
    </row>
    <row r="66" spans="1:9" ht="12.75">
      <c r="A66" s="120" t="s">
        <v>2</v>
      </c>
      <c r="B66" s="121" t="s">
        <v>32</v>
      </c>
      <c r="C66" s="103" t="s">
        <v>27</v>
      </c>
      <c r="D66" s="84">
        <v>68391</v>
      </c>
      <c r="E66" s="92">
        <v>0</v>
      </c>
      <c r="F66" s="99">
        <v>0</v>
      </c>
      <c r="G66" s="91">
        <f t="shared" si="6"/>
        <v>12310.38</v>
      </c>
      <c r="H66" s="91">
        <f t="shared" si="7"/>
        <v>80701.38</v>
      </c>
      <c r="I66" s="100">
        <f t="shared" si="8"/>
        <v>68391</v>
      </c>
    </row>
    <row r="67" spans="1:9" ht="13.5" thickBot="1">
      <c r="A67" s="58"/>
      <c r="B67" s="122"/>
      <c r="C67" s="122"/>
      <c r="D67" s="122"/>
      <c r="E67" s="122"/>
      <c r="F67" s="122"/>
      <c r="G67" s="122"/>
      <c r="H67" s="122"/>
      <c r="I67" s="123"/>
    </row>
    <row r="68" spans="1:9" s="124" customFormat="1" ht="16.5">
      <c r="A68" s="25" t="s">
        <v>75</v>
      </c>
      <c r="B68" s="109"/>
      <c r="C68" s="109"/>
      <c r="D68" s="109"/>
      <c r="E68" s="109"/>
      <c r="F68" s="109"/>
      <c r="G68" s="109"/>
      <c r="H68" s="109"/>
      <c r="I68" s="109"/>
    </row>
    <row r="69" ht="12.75">
      <c r="I69" s="124"/>
    </row>
    <row r="70" spans="1:8" ht="12.75">
      <c r="A70" s="124"/>
      <c r="B70" s="48"/>
      <c r="C70" s="48"/>
      <c r="D70" s="48"/>
      <c r="E70" s="48"/>
      <c r="F70" s="48"/>
      <c r="G70" s="48"/>
      <c r="H70" s="48"/>
    </row>
    <row r="71" spans="1:8" ht="12.75">
      <c r="A71" s="202"/>
      <c r="B71" s="202"/>
      <c r="C71" s="202"/>
      <c r="D71" s="202"/>
      <c r="E71" s="202"/>
      <c r="F71" s="202"/>
      <c r="G71" s="202"/>
      <c r="H71" s="202"/>
    </row>
    <row r="72" spans="1:8" ht="12.75">
      <c r="A72" s="262"/>
      <c r="B72" s="262"/>
      <c r="C72" s="86"/>
      <c r="D72" s="86"/>
      <c r="E72" s="86"/>
      <c r="F72" s="86"/>
      <c r="G72" s="86"/>
      <c r="H72" s="86"/>
    </row>
    <row r="73" spans="1:8" ht="12.75">
      <c r="A73" s="203"/>
      <c r="B73" s="204"/>
      <c r="C73" s="192"/>
      <c r="D73" s="193"/>
      <c r="E73" s="193"/>
      <c r="F73" s="193"/>
      <c r="G73" s="197"/>
      <c r="H73" s="197"/>
    </row>
    <row r="74" spans="1:8" ht="12.75">
      <c r="A74" s="203"/>
      <c r="B74" s="204"/>
      <c r="C74" s="192"/>
      <c r="D74" s="193"/>
      <c r="E74" s="193"/>
      <c r="F74" s="193"/>
      <c r="G74" s="197"/>
      <c r="H74" s="197"/>
    </row>
    <row r="75" spans="1:8" ht="12.75">
      <c r="A75" s="202"/>
      <c r="B75" s="202"/>
      <c r="C75" s="202"/>
      <c r="D75" s="202"/>
      <c r="E75" s="202"/>
      <c r="F75" s="202"/>
      <c r="G75" s="202"/>
      <c r="H75" s="202"/>
    </row>
  </sheetData>
  <sheetProtection/>
  <mergeCells count="13">
    <mergeCell ref="A1:H1"/>
    <mergeCell ref="A35:B35"/>
    <mergeCell ref="A55:I55"/>
    <mergeCell ref="A34:I34"/>
    <mergeCell ref="A8:I8"/>
    <mergeCell ref="A9:I9"/>
    <mergeCell ref="A72:B72"/>
    <mergeCell ref="A3:H3"/>
    <mergeCell ref="A4:H4"/>
    <mergeCell ref="A5:H5"/>
    <mergeCell ref="A6:H6"/>
    <mergeCell ref="A10:B10"/>
    <mergeCell ref="A56:B56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ignoredErrors>
    <ignoredError sqref="B36 B37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2"/>
  <sheetViews>
    <sheetView zoomScale="125" zoomScaleNormal="125" zoomScalePageLayoutView="0" workbookViewId="0" topLeftCell="A40">
      <selection activeCell="A2" sqref="A2"/>
    </sheetView>
  </sheetViews>
  <sheetFormatPr defaultColWidth="9.140625" defaultRowHeight="12.75"/>
  <cols>
    <col min="1" max="1" width="121.421875" style="0" customWidth="1"/>
    <col min="2" max="3" width="9.140625" style="0" hidden="1" customWidth="1"/>
  </cols>
  <sheetData>
    <row r="1" spans="1:3" ht="13.5" thickBot="1">
      <c r="A1" s="303" t="s">
        <v>187</v>
      </c>
      <c r="B1" s="304"/>
      <c r="C1" s="305"/>
    </row>
    <row r="2" spans="1:3" ht="12.75">
      <c r="A2" s="64" t="s">
        <v>37</v>
      </c>
      <c r="B2" s="65"/>
      <c r="C2" s="65"/>
    </row>
    <row r="3" spans="1:3" ht="12.75">
      <c r="A3" s="33" t="s">
        <v>38</v>
      </c>
      <c r="B3" s="33"/>
      <c r="C3" s="33"/>
    </row>
    <row r="4" spans="1:3" ht="12.75">
      <c r="A4" s="33" t="s">
        <v>39</v>
      </c>
      <c r="B4" s="33"/>
      <c r="C4" s="33"/>
    </row>
    <row r="5" spans="1:3" ht="12.75">
      <c r="A5" s="33" t="s">
        <v>40</v>
      </c>
      <c r="B5" s="33"/>
      <c r="C5" s="33"/>
    </row>
    <row r="6" spans="1:3" ht="12.75">
      <c r="A6" s="34" t="s">
        <v>41</v>
      </c>
      <c r="B6" s="33"/>
      <c r="C6" s="33"/>
    </row>
    <row r="7" spans="1:3" ht="12.75">
      <c r="A7" s="33" t="s">
        <v>42</v>
      </c>
      <c r="B7" s="33"/>
      <c r="C7" s="33"/>
    </row>
    <row r="8" spans="1:3" ht="12.75">
      <c r="A8" s="33" t="s">
        <v>154</v>
      </c>
      <c r="B8" s="33"/>
      <c r="C8" s="33"/>
    </row>
    <row r="9" spans="1:3" ht="12.75">
      <c r="A9" s="32" t="s">
        <v>43</v>
      </c>
      <c r="B9" s="33"/>
      <c r="C9" s="33"/>
    </row>
    <row r="10" spans="1:3" ht="12.75">
      <c r="A10" s="33" t="s">
        <v>157</v>
      </c>
      <c r="B10" s="33"/>
      <c r="C10" s="33"/>
    </row>
    <row r="11" spans="1:3" ht="12.75">
      <c r="A11" s="33" t="s">
        <v>44</v>
      </c>
      <c r="B11" s="33"/>
      <c r="C11" s="33"/>
    </row>
    <row r="12" spans="1:3" ht="12.75">
      <c r="A12" s="33" t="s">
        <v>45</v>
      </c>
      <c r="B12" s="33"/>
      <c r="C12" s="33"/>
    </row>
    <row r="13" spans="1:3" ht="12.75">
      <c r="A13" s="33" t="s">
        <v>46</v>
      </c>
      <c r="B13" s="33"/>
      <c r="C13" s="33"/>
    </row>
    <row r="14" spans="1:3" ht="12.75">
      <c r="A14" s="33" t="s">
        <v>47</v>
      </c>
      <c r="B14" s="33"/>
      <c r="C14" s="33"/>
    </row>
    <row r="15" spans="1:3" ht="12.75">
      <c r="A15" s="33" t="s">
        <v>158</v>
      </c>
      <c r="B15" s="33"/>
      <c r="C15" s="33"/>
    </row>
    <row r="16" spans="1:3" ht="12.75">
      <c r="A16" s="34" t="s">
        <v>48</v>
      </c>
      <c r="B16" s="33"/>
      <c r="C16" s="33"/>
    </row>
    <row r="17" spans="1:3" ht="12.75">
      <c r="A17" s="33" t="s">
        <v>115</v>
      </c>
      <c r="B17" s="33"/>
      <c r="C17" s="33"/>
    </row>
    <row r="18" spans="1:3" ht="12.75">
      <c r="A18" s="33"/>
      <c r="B18" s="33"/>
      <c r="C18" s="33"/>
    </row>
    <row r="19" spans="1:3" ht="12.75">
      <c r="A19" s="32" t="s">
        <v>49</v>
      </c>
      <c r="B19" s="33"/>
      <c r="C19" s="33"/>
    </row>
    <row r="20" spans="1:3" ht="12.75">
      <c r="A20" s="33" t="s">
        <v>50</v>
      </c>
      <c r="B20" s="33"/>
      <c r="C20" s="33"/>
    </row>
    <row r="21" spans="1:3" ht="12.75">
      <c r="A21" s="34" t="s">
        <v>51</v>
      </c>
      <c r="B21" s="33"/>
      <c r="C21" s="33"/>
    </row>
    <row r="22" spans="1:3" ht="12.75">
      <c r="A22" s="33" t="s">
        <v>52</v>
      </c>
      <c r="B22" s="33"/>
      <c r="C22" s="33"/>
    </row>
    <row r="23" spans="1:3" ht="12.75">
      <c r="A23" s="33" t="s">
        <v>177</v>
      </c>
      <c r="B23" s="33"/>
      <c r="C23" s="33"/>
    </row>
    <row r="24" spans="1:3" ht="12.75">
      <c r="A24" s="33" t="s">
        <v>53</v>
      </c>
      <c r="B24" s="33"/>
      <c r="C24" s="33"/>
    </row>
    <row r="25" spans="1:3" ht="12.75">
      <c r="A25" s="33"/>
      <c r="B25" s="33"/>
      <c r="C25" s="33"/>
    </row>
    <row r="26" spans="1:3" ht="12.75">
      <c r="A26" s="32" t="s">
        <v>54</v>
      </c>
      <c r="B26" s="33"/>
      <c r="C26" s="33"/>
    </row>
    <row r="27" spans="1:3" ht="12.75">
      <c r="A27" s="33" t="s">
        <v>176</v>
      </c>
      <c r="B27" s="33"/>
      <c r="C27" s="33"/>
    </row>
    <row r="28" spans="1:3" ht="12.75">
      <c r="A28" s="33" t="s">
        <v>174</v>
      </c>
      <c r="B28" s="33"/>
      <c r="C28" s="33"/>
    </row>
    <row r="29" spans="1:3" ht="12.75">
      <c r="A29" s="33" t="s">
        <v>175</v>
      </c>
      <c r="B29" s="33"/>
      <c r="C29" s="33"/>
    </row>
    <row r="30" spans="1:3" ht="12.75">
      <c r="A30" s="32" t="s">
        <v>55</v>
      </c>
      <c r="B30" s="33"/>
      <c r="C30" s="33"/>
    </row>
    <row r="31" spans="1:3" ht="12.75">
      <c r="A31" s="33" t="s">
        <v>56</v>
      </c>
      <c r="B31" s="33"/>
      <c r="C31" s="33"/>
    </row>
    <row r="32" spans="1:3" ht="12.75">
      <c r="A32" s="33" t="s">
        <v>57</v>
      </c>
      <c r="B32" s="33"/>
      <c r="C32" s="33"/>
    </row>
    <row r="33" spans="1:3" ht="12.75">
      <c r="A33" s="34" t="s">
        <v>58</v>
      </c>
      <c r="B33" s="33"/>
      <c r="C33" s="33"/>
    </row>
    <row r="34" spans="1:3" ht="12.75">
      <c r="A34" s="33"/>
      <c r="B34" s="33"/>
      <c r="C34" s="33"/>
    </row>
    <row r="35" spans="1:3" ht="12.75">
      <c r="A35" s="33" t="s">
        <v>59</v>
      </c>
      <c r="B35" s="33"/>
      <c r="C35" s="33"/>
    </row>
    <row r="36" spans="1:3" ht="12.75">
      <c r="A36" s="32" t="s">
        <v>60</v>
      </c>
      <c r="B36" s="33"/>
      <c r="C36" s="33"/>
    </row>
    <row r="37" spans="1:3" ht="12.75">
      <c r="A37" s="33" t="s">
        <v>116</v>
      </c>
      <c r="B37" s="33"/>
      <c r="C37" s="33"/>
    </row>
    <row r="38" spans="1:3" ht="12.75">
      <c r="A38" s="33"/>
      <c r="B38" s="33"/>
      <c r="C38" s="33"/>
    </row>
    <row r="39" spans="1:3" ht="12.75">
      <c r="A39" s="33" t="s">
        <v>61</v>
      </c>
      <c r="B39" s="33"/>
      <c r="C39" s="33"/>
    </row>
    <row r="40" spans="1:3" ht="12.75">
      <c r="A40" s="33"/>
      <c r="B40" s="33"/>
      <c r="C40" s="33"/>
    </row>
    <row r="41" spans="1:3" ht="12.75">
      <c r="A41" s="33" t="s">
        <v>62</v>
      </c>
      <c r="B41" s="33"/>
      <c r="C41" s="33"/>
    </row>
    <row r="42" spans="1:3" ht="12.75">
      <c r="A42" s="33" t="s">
        <v>63</v>
      </c>
      <c r="B42" s="33"/>
      <c r="C42" s="33"/>
    </row>
    <row r="43" spans="1:3" ht="12.75">
      <c r="A43" s="35" t="s">
        <v>64</v>
      </c>
      <c r="B43" s="36"/>
      <c r="C43" s="33"/>
    </row>
    <row r="44" spans="1:3" ht="12.75">
      <c r="A44" s="33" t="s">
        <v>65</v>
      </c>
      <c r="B44" s="33"/>
      <c r="C44" s="33"/>
    </row>
    <row r="45" spans="1:3" ht="12.75">
      <c r="A45" s="33" t="s">
        <v>66</v>
      </c>
      <c r="B45" s="33"/>
      <c r="C45" s="33"/>
    </row>
    <row r="46" spans="1:3" ht="12.75">
      <c r="A46" s="33" t="s">
        <v>67</v>
      </c>
      <c r="B46" s="33"/>
      <c r="C46" s="33"/>
    </row>
    <row r="47" spans="1:3" ht="12.75">
      <c r="A47" s="33" t="s">
        <v>68</v>
      </c>
      <c r="B47" s="33"/>
      <c r="C47" s="33"/>
    </row>
    <row r="48" spans="1:3" ht="12.75">
      <c r="A48" s="33" t="s">
        <v>117</v>
      </c>
      <c r="B48" s="33"/>
      <c r="C48" s="33"/>
    </row>
    <row r="49" ht="12.75">
      <c r="A49" s="35" t="s">
        <v>109</v>
      </c>
    </row>
    <row r="50" ht="12.75">
      <c r="A50" s="35" t="s">
        <v>118</v>
      </c>
    </row>
    <row r="51" ht="12.75">
      <c r="A51" s="40" t="s">
        <v>110</v>
      </c>
    </row>
    <row r="52" ht="12.75">
      <c r="A52" s="35" t="s">
        <v>119</v>
      </c>
    </row>
  </sheetData>
  <sheetProtection/>
  <mergeCells count="1">
    <mergeCell ref="A1:C1"/>
  </mergeCells>
  <printOptions/>
  <pageMargins left="0.5" right="0.5" top="1" bottom="1" header="0.5" footer="0.5"/>
  <pageSetup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 Windows</dc:creator>
  <cp:keywords/>
  <dc:description/>
  <cp:lastModifiedBy>Ashok</cp:lastModifiedBy>
  <cp:lastPrinted>2019-05-03T07:45:37Z</cp:lastPrinted>
  <dcterms:created xsi:type="dcterms:W3CDTF">2010-07-16T02:24:36Z</dcterms:created>
  <dcterms:modified xsi:type="dcterms:W3CDTF">2019-10-03T17:02:23Z</dcterms:modified>
  <cp:category/>
  <cp:version/>
  <cp:contentType/>
  <cp:contentStatus/>
</cp:coreProperties>
</file>