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40" tabRatio="719" activeTab="0"/>
  </bookViews>
  <sheets>
    <sheet name="DAMAN" sheetId="1" r:id="rId1"/>
    <sheet name="EX-DAMAN DEPOT" sheetId="2" r:id="rId2"/>
    <sheet name="EX-PUNE DEPOT" sheetId="3" r:id="rId3"/>
    <sheet name="VAPI RSC" sheetId="4" r:id="rId4"/>
    <sheet name="SILVASSA" sheetId="5" r:id="rId5"/>
    <sheet name="BOISAR" sheetId="6" r:id="rId6"/>
    <sheet name="SOLAN" sheetId="7" r:id="rId7"/>
    <sheet name="NASHIK RSC" sheetId="8" r:id="rId8"/>
    <sheet name="EX-VASAI DEPOT" sheetId="9" r:id="rId9"/>
    <sheet name="T&amp;C" sheetId="10" r:id="rId10"/>
  </sheets>
  <definedNames>
    <definedName name="_xlnm.Print_Area" localSheetId="5">'BOISAR'!$A$1:$M$68</definedName>
    <definedName name="_xlnm.Print_Area" localSheetId="0">'DAMAN'!$A$1:$M$68</definedName>
    <definedName name="_xlnm.Print_Area" localSheetId="7">'NASHIK RSC'!$A$1:$H$90</definedName>
    <definedName name="_xlnm.Print_Area" localSheetId="4">'SILVASSA'!$A$1:$L$66</definedName>
    <definedName name="_xlnm.Print_Area" localSheetId="6">'SOLAN'!$A$1:$M$70</definedName>
  </definedNames>
  <calcPr fullCalcOnLoad="1"/>
</workbook>
</file>

<file path=xl/sharedStrings.xml><?xml version="1.0" encoding="utf-8"?>
<sst xmlns="http://schemas.openxmlformats.org/spreadsheetml/2006/main" count="1396" uniqueCount="189">
  <si>
    <t>BASIC</t>
  </si>
  <si>
    <t>TOTAL</t>
  </si>
  <si>
    <t>UTILITY</t>
  </si>
  <si>
    <t>XEHD</t>
  </si>
  <si>
    <t>XMHD</t>
  </si>
  <si>
    <t>IM</t>
  </si>
  <si>
    <t>RAFFIA</t>
  </si>
  <si>
    <t>MFI</t>
  </si>
  <si>
    <t>012DB54</t>
  </si>
  <si>
    <t>GPBM</t>
  </si>
  <si>
    <t>HM</t>
  </si>
  <si>
    <t>080M60</t>
  </si>
  <si>
    <t>042R35A</t>
  </si>
  <si>
    <t>DXB</t>
  </si>
  <si>
    <t>GRADE</t>
  </si>
  <si>
    <t>(-) C D</t>
  </si>
  <si>
    <t xml:space="preserve"> + FREIGHT</t>
  </si>
  <si>
    <t>1030RG</t>
  </si>
  <si>
    <t>TQ</t>
  </si>
  <si>
    <t>1100FS</t>
  </si>
  <si>
    <t>1060MG</t>
  </si>
  <si>
    <t>1030MG</t>
  </si>
  <si>
    <t>H D P E</t>
  </si>
  <si>
    <t>010E52</t>
  </si>
  <si>
    <t>INJ.M.</t>
  </si>
  <si>
    <t>LLDPE</t>
  </si>
  <si>
    <t>PP</t>
  </si>
  <si>
    <t>NA</t>
  </si>
  <si>
    <t>DXF</t>
  </si>
  <si>
    <t>XRLL</t>
  </si>
  <si>
    <t>FILM</t>
  </si>
  <si>
    <t>XMLL</t>
  </si>
  <si>
    <t>XFLL</t>
  </si>
  <si>
    <t>PIPE</t>
  </si>
  <si>
    <t>004DP44 ( PE80 )</t>
  </si>
  <si>
    <t>065E24A</t>
  </si>
  <si>
    <t>EC</t>
  </si>
  <si>
    <t>A) Zonal General Trade Price (ZGTP)</t>
  </si>
  <si>
    <t xml:space="preserve">    a)   Gradewise Zonal GTP Ex-Works and Ex-Stockist Price of PP /PE are enclosed in Annexure-I</t>
  </si>
  <si>
    <t xml:space="preserve">    b)  Ex Stockist Prices include Excise Duty and Education Cess</t>
  </si>
  <si>
    <t xml:space="preserve">    c) ZGTP of non prime grades will be lower by Rs 796/MT for Ex Works Sales &amp; Ex Stockist Sales than the</t>
  </si>
  <si>
    <t xml:space="preserve">         respective prime grades</t>
  </si>
  <si>
    <t xml:space="preserve">    d) ZGTP of PP Utility grades for Ex Works Sales enclosed in Annexure-I</t>
  </si>
  <si>
    <t>I) Cash Discounts(CD) &amp; Early Payment Incentive( EPI)</t>
  </si>
  <si>
    <t xml:space="preserve">    b. All Ex Stock Sales will be cash only sales. No CD and Credit will be available on the Ex CS Sales</t>
  </si>
  <si>
    <t xml:space="preserve">    c. CD shall be applicable on Prime and Non Prime grades only</t>
  </si>
  <si>
    <t xml:space="preserve">    d. 14 Days Interest Free Credit (IFC) shall be applicable to Customers buying on Ex-Works Sales Only, on Credit in lieu of CD</t>
  </si>
  <si>
    <t xml:space="preserve">        and the same shall not be applicable on Ex-Stock Sales</t>
  </si>
  <si>
    <t xml:space="preserve">        is received before the IFC period.</t>
  </si>
  <si>
    <t>II) Monthly Upliftment Incentive (MUI)</t>
  </si>
  <si>
    <t xml:space="preserve">    a) MUI will be offered to customers for buying quantity of material as per monthly upliftment slabs.</t>
  </si>
  <si>
    <t xml:space="preserve">        MUI will be issued through credit notes in the subsequent month</t>
  </si>
  <si>
    <t xml:space="preserve">    b) Ex works quantities and Ex Stockist Sales can be clubbed together for applicability of MUI for the month</t>
  </si>
  <si>
    <t xml:space="preserve">    d) MUI will be applicable on Prime &amp; Non Prime Grades only</t>
  </si>
  <si>
    <t>III) Trade Discount (TD)</t>
  </si>
  <si>
    <t>C) Utility grades (UG)/ Plant Waste (PW)/ Sweep Grades (SG)</t>
  </si>
  <si>
    <t xml:space="preserve">    a) PP/PE -UG/PW &amp; SG would be sold on EX-WORKS and CASH TERMS only</t>
  </si>
  <si>
    <t xml:space="preserve">    b) MUI shall not be applicable either on UG/PW &amp; SG off take quantity or on Clubbing of UG/PW &amp;SG</t>
  </si>
  <si>
    <t xml:space="preserve">       off take quantity with any other grade.</t>
  </si>
  <si>
    <t xml:space="preserve">D) Delivery Charges Ex Panipat shall be billed as per actuals (Annexure - II) in addition to ZGTP. </t>
  </si>
  <si>
    <t xml:space="preserve">     Unloading and Varai Charges to be borne by the Customer.</t>
  </si>
  <si>
    <t xml:space="preserve">F) Freight, Loading and Varai Charges  on Ex Stockist Sales to be borne by the customers themselves:  </t>
  </si>
  <si>
    <t>G) Any local levies applicable on goods will be extra.</t>
  </si>
  <si>
    <t>H) Excise Duty, Cess, CST, VAT will be charged extra as applicable at the prevailing rates.</t>
  </si>
  <si>
    <t>I) Applicable, CST rate is 0.50%.</t>
  </si>
  <si>
    <t>J) Packaging :Prices are inclusive of standard packaging in 25 Kg bags</t>
  </si>
  <si>
    <t>K) Cut and torn bags</t>
  </si>
  <si>
    <t>ZGTP of cut and torn bags would be lower by Rs 800/MT than the corresponding ZGTP</t>
  </si>
  <si>
    <t>Material will be sold on actual weight basis.</t>
  </si>
  <si>
    <t>BASIC LANDED</t>
  </si>
  <si>
    <t>003DB52</t>
  </si>
  <si>
    <t>MBM</t>
  </si>
  <si>
    <t>500M24A</t>
  </si>
  <si>
    <t>LL -IM</t>
  </si>
  <si>
    <t>ROTO M</t>
  </si>
  <si>
    <t>Please Refer Terms &amp; Conditions</t>
  </si>
  <si>
    <t xml:space="preserve">                    LLDPE</t>
  </si>
  <si>
    <t xml:space="preserve">                                 PP</t>
  </si>
  <si>
    <t xml:space="preserve">                        H D P E</t>
  </si>
  <si>
    <t>2120MC</t>
  </si>
  <si>
    <t>010F18S/010F18A</t>
  </si>
  <si>
    <t>3030MG</t>
  </si>
  <si>
    <t>DEL CREDERE ASSOCIATE (DCA) CUM CONSIGNMENT STOCKIEST (CS) OF INDIAN OIL CORPORATION LIMITED FOR PE/PP</t>
  </si>
  <si>
    <t xml:space="preserve">B-11, WADALA UDYOG BHAVAN, </t>
  </si>
  <si>
    <t>WADALA, MUMBAI – 400 031 (INDIA)</t>
  </si>
  <si>
    <t>Tel: 022-40572999 (20 Lines) Fax: 022-40572900</t>
  </si>
  <si>
    <t>Email: boranagroup@gmail.com website: www.boranaplastic.net</t>
  </si>
  <si>
    <r>
      <t>BORANA PLASTIC LIMITED</t>
    </r>
    <r>
      <rPr>
        <sz val="18"/>
        <color indexed="8"/>
        <rFont val="Trebuchet MS"/>
        <family val="2"/>
      </rPr>
      <t xml:space="preserve"> </t>
    </r>
  </si>
  <si>
    <t>DCA CUM CS  OF INDIAN OIL CORPORATION LIMITED FOR PE/PP</t>
  </si>
  <si>
    <t>180M50</t>
  </si>
  <si>
    <t>5080MG</t>
  </si>
  <si>
    <t>010DP45 (PE 63)</t>
  </si>
  <si>
    <t xml:space="preserve">        Please Refer Terms &amp; Conditions </t>
  </si>
  <si>
    <t>002DP48P100</t>
  </si>
  <si>
    <t>2020EC</t>
  </si>
  <si>
    <t>BM/EXT</t>
  </si>
  <si>
    <t>2120MC-NP</t>
  </si>
  <si>
    <t>HOMO FIBRE</t>
  </si>
  <si>
    <t>1110MG/1200MG</t>
  </si>
  <si>
    <t>1350YG/1250YG</t>
  </si>
  <si>
    <t>38/25</t>
  </si>
  <si>
    <t>11/*20</t>
  </si>
  <si>
    <t>1110MA/1110MAS</t>
  </si>
  <si>
    <t>5080MG-NP</t>
  </si>
  <si>
    <t>PP CP</t>
  </si>
  <si>
    <t>3120MA</t>
  </si>
  <si>
    <t>012E50</t>
  </si>
  <si>
    <t>Raffia</t>
  </si>
  <si>
    <t>080M60U</t>
  </si>
  <si>
    <t>Would be charged from the date of invoice</t>
  </si>
  <si>
    <t>Sales from Depot: interest would be charged @24% p.a. from the date of Invoice</t>
  </si>
  <si>
    <t>010DP45U</t>
  </si>
  <si>
    <t>002DF50</t>
  </si>
  <si>
    <t xml:space="preserve">003DF49 </t>
  </si>
  <si>
    <t>003DF49</t>
  </si>
  <si>
    <t xml:space="preserve">    f. EPI will be applicable on Ex Works / Ex RSC Credit Sales only.</t>
  </si>
  <si>
    <t>E) Charges for Delievry Assistance (w.e.f. 01.04.2013) for Ex Panipat sales are enclosed in Annexure - II.</t>
  </si>
  <si>
    <t xml:space="preserve">L) against Cash Term sale : interest on late payment would be charged @24% p.a. upto 14 days and after 14 days interest @28% p.a. </t>
  </si>
  <si>
    <t>Against 14 days credit Term Sale : interest on late payment after due date would be charged at 28% p.a. from the due date</t>
  </si>
  <si>
    <t xml:space="preserve">M) LBT charges for Ex Vasai Sale.1.3% for Vasai customer &amp; out of Vasai Customer 0.13% </t>
  </si>
  <si>
    <t>020F18A</t>
  </si>
  <si>
    <t>Monthly Upliftment Incentive (MUI) for PP</t>
  </si>
  <si>
    <t>&gt;=15   &lt;  48</t>
  </si>
  <si>
    <t>&gt;=48   &lt; 128</t>
  </si>
  <si>
    <t>&gt;=128 &lt; 176</t>
  </si>
  <si>
    <t>&gt;=176 &lt; 352</t>
  </si>
  <si>
    <t>&gt;=352 &lt; 528</t>
  </si>
  <si>
    <t>&gt;=528 &lt; 720</t>
  </si>
  <si>
    <t>&gt;=720</t>
  </si>
  <si>
    <t>Monthly Upliftment Incentive (MUI) for PE</t>
  </si>
  <si>
    <t>&gt;=9   &lt;  27</t>
  </si>
  <si>
    <t>&gt;=27   &lt; 72</t>
  </si>
  <si>
    <t>&gt;=72 &lt;  99</t>
  </si>
  <si>
    <t>&gt;=99 &lt; 198</t>
  </si>
  <si>
    <t>&gt;=198 &lt; 297</t>
  </si>
  <si>
    <t>&gt;=297 &lt; 405</t>
  </si>
  <si>
    <t xml:space="preserve">&gt;=405 </t>
  </si>
  <si>
    <t>(-) C.D</t>
  </si>
  <si>
    <t>1110MG/1110MGS/1200MG</t>
  </si>
  <si>
    <t>4080 MH / 4100MH</t>
  </si>
  <si>
    <t>1350YG/1250YG/1200YG</t>
  </si>
  <si>
    <t>LOCATIONAL DISCOUNT /MT ON PRE EXCISE BASIS</t>
  </si>
  <si>
    <t>Amravati</t>
  </si>
  <si>
    <t>Aurangabad</t>
  </si>
  <si>
    <t>Jalna</t>
  </si>
  <si>
    <t>Kolhapur</t>
  </si>
  <si>
    <t>Latur</t>
  </si>
  <si>
    <t>Mumbai City</t>
  </si>
  <si>
    <t>Nagpur</t>
  </si>
  <si>
    <t>Pune</t>
  </si>
  <si>
    <t>Sindhudurg</t>
  </si>
  <si>
    <t>Thane</t>
  </si>
  <si>
    <t>ALL PRICES ARE EX- WEARHOUSE PRICE</t>
  </si>
  <si>
    <t>4080 MH/4100 MH</t>
  </si>
  <si>
    <t xml:space="preserve"> </t>
  </si>
  <si>
    <t>PP HP</t>
  </si>
  <si>
    <t>RCP</t>
  </si>
  <si>
    <t xml:space="preserve">    a. CD on Ex-Works sales will be Rs 1100/- per MT on pre-Excise basis for Cash Customers</t>
  </si>
  <si>
    <t xml:space="preserve">    e. An Early Payment Incentive (EPI) of Rs 78.6/ MT/Day will be applicable for Credit customers if payment</t>
  </si>
  <si>
    <t>4080MA</t>
  </si>
  <si>
    <t>PP ICP</t>
  </si>
  <si>
    <t>3400MN</t>
  </si>
  <si>
    <t>3650MN</t>
  </si>
  <si>
    <t>3550MN</t>
  </si>
  <si>
    <t>1030TC</t>
  </si>
  <si>
    <t>1030FG</t>
  </si>
  <si>
    <t>BOPP</t>
  </si>
  <si>
    <t>GST 18%</t>
  </si>
  <si>
    <t xml:space="preserve"> + 18% GST</t>
  </si>
  <si>
    <t>030F18A</t>
  </si>
  <si>
    <t>010L22S</t>
  </si>
  <si>
    <t>1350EG</t>
  </si>
  <si>
    <t>020M52</t>
  </si>
  <si>
    <t>DRIP PIPE</t>
  </si>
  <si>
    <t xml:space="preserve">    b) No TD will be applicable on Ex Stockist Prices on Prime &amp; Non-Prime grades of HDPE 010E52</t>
  </si>
  <si>
    <t xml:space="preserve">    c) TD of Rs. 2500/- per MT will be applicable on Prime &amp; Non-Prime grade fo 010DP45U on Pre GST basis. </t>
  </si>
  <si>
    <t xml:space="preserve">    a) TD of Rs.2000/- per MT will be applicable on Prime&amp;Non-Prime grades of 003DP47,004DP44 &amp; 002DP48 on post sale basis ( &lt;20 MT -1950/MT )</t>
  </si>
  <si>
    <t xml:space="preserve">    c) PE &amp; PP grades would not be allowed to be combined for the purpose of MUI applicability</t>
  </si>
  <si>
    <t>.</t>
  </si>
  <si>
    <t>PRICE LIST INDIAN OIL CORPORATION LTD. EX. PANIPAT WORKS - DAMAN W.E.F.14-11-2019</t>
  </si>
  <si>
    <t>PRICE LIST INDIAN OIL CORPORATION LTD. RSC VAPI DEPOT  W.E.F.14-11-2019</t>
  </si>
  <si>
    <t>PRICE LIST INDIAN OIL CORPORATION LTD. EX. PANIPAT WORKS - SILVASSA W.E.F. 14-11-2019</t>
  </si>
  <si>
    <t>PRICE LIST INDIAN OIL CORPORATION LTD. EX. PANIPAT WORKS - BOISAR W.E.F.14-11-2019</t>
  </si>
  <si>
    <t>PRICE LIST INDIAN OIL CORPORATION LTD. EX. PANIPAT WO0RKS - SOLAN   W.E.F.14-11-2019</t>
  </si>
  <si>
    <t>PRICE LIST INDIAN OIL CORPORATION LTD. RSC NASIK DEPOT  W.E.F.14-11-2019</t>
  </si>
  <si>
    <t>PRICE LIST INDIAN OIL CORPORATION LTD. EX. CS VASAI DEPOT  W.E.F 14-11-2019</t>
  </si>
  <si>
    <t>PRICE LIST INDIAN OIL CORPORATION LTD. DOPW DAMAN DEPOT  W.E.F 14-11-2019</t>
  </si>
  <si>
    <t>PRICE LIST INDIAN OIL CORPORATION LTD. DOPW PUNE DEPOT  W.E.F 14-11-2019</t>
  </si>
  <si>
    <t>Terms &amp; Conditons 14-11-2019</t>
  </si>
</sst>
</file>

<file path=xl/styles.xml><?xml version="1.0" encoding="utf-8"?>
<styleSheet xmlns="http://schemas.openxmlformats.org/spreadsheetml/2006/main">
  <numFmts count="3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Rs.&quot;#,##0_);\(&quot;Rs.&quot;#,##0\)"/>
    <numFmt numFmtId="183" formatCode="&quot;Rs.&quot;#,##0_);[Red]\(&quot;Rs.&quot;#,##0\)"/>
    <numFmt numFmtId="184" formatCode="&quot;Rs.&quot;#,##0.00_);\(&quot;Rs.&quot;#,##0.00\)"/>
    <numFmt numFmtId="185" formatCode="&quot;Rs.&quot;#,##0.00_);[Red]\(&quot;Rs.&quot;#,##0.00\)"/>
    <numFmt numFmtId="186" formatCode="_(&quot;Rs.&quot;* #,##0_);_(&quot;Rs.&quot;* \(#,##0\);_(&quot;Rs.&quot;* &quot;-&quot;_);_(@_)"/>
    <numFmt numFmtId="187" formatCode="_(&quot;Rs.&quot;* #,##0.00_);_(&quot;Rs.&quot;* \(#,##0.00\);_(&quot;Rs.&quot;* &quot;-&quot;??_);_(@_)"/>
    <numFmt numFmtId="188" formatCode="0.0"/>
    <numFmt numFmtId="189" formatCode="dd/mm/yyyy;@"/>
    <numFmt numFmtId="190" formatCode="0.00;[Red]0.00"/>
    <numFmt numFmtId="191" formatCode="0;[Red]0"/>
    <numFmt numFmtId="192" formatCode="0.000"/>
    <numFmt numFmtId="193" formatCode="[$-409]d\-mmm\-yy;@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u val="single"/>
      <sz val="16"/>
      <color indexed="10"/>
      <name val="Verdana"/>
      <family val="2"/>
    </font>
    <font>
      <b/>
      <u val="single"/>
      <sz val="11"/>
      <color indexed="8"/>
      <name val="Trebuchet MS"/>
      <family val="2"/>
    </font>
    <font>
      <sz val="12"/>
      <color indexed="8"/>
      <name val="Verdana"/>
      <family val="2"/>
    </font>
    <font>
      <b/>
      <u val="single"/>
      <sz val="18"/>
      <color indexed="10"/>
      <name val="Verdana"/>
      <family val="2"/>
    </font>
    <font>
      <sz val="18"/>
      <color indexed="8"/>
      <name val="Trebuchet MS"/>
      <family val="2"/>
    </font>
    <font>
      <b/>
      <sz val="8"/>
      <name val="Arial"/>
      <family val="2"/>
    </font>
    <font>
      <sz val="10"/>
      <color indexed="8"/>
      <name val="Trebuchet MS"/>
      <family val="2"/>
    </font>
    <font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Comic Sans MS"/>
      <family val="4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0" fillId="0" borderId="2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 quotePrefix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indent="1"/>
    </xf>
    <xf numFmtId="0" fontId="21" fillId="0" borderId="21" xfId="0" applyFont="1" applyFill="1" applyBorder="1" applyAlignment="1">
      <alignment/>
    </xf>
    <xf numFmtId="190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3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Border="1" applyAlignment="1">
      <alignment/>
    </xf>
    <xf numFmtId="0" fontId="35" fillId="0" borderId="25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/>
    </xf>
    <xf numFmtId="0" fontId="0" fillId="0" borderId="31" xfId="0" applyFont="1" applyBorder="1" applyAlignment="1">
      <alignment/>
    </xf>
    <xf numFmtId="190" fontId="0" fillId="25" borderId="16" xfId="0" applyNumberFormat="1" applyFont="1" applyFill="1" applyBorder="1" applyAlignment="1">
      <alignment/>
    </xf>
    <xf numFmtId="190" fontId="0" fillId="25" borderId="10" xfId="0" applyNumberFormat="1" applyFont="1" applyFill="1" applyBorder="1" applyAlignment="1">
      <alignment/>
    </xf>
    <xf numFmtId="190" fontId="0" fillId="25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6" fillId="0" borderId="0" xfId="0" applyFont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90" fontId="0" fillId="0" borderId="16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90" fontId="0" fillId="0" borderId="16" xfId="0" applyNumberFormat="1" applyFill="1" applyBorder="1" applyAlignment="1">
      <alignment/>
    </xf>
    <xf numFmtId="190" fontId="0" fillId="0" borderId="3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6" fillId="0" borderId="0" xfId="0" applyFont="1" applyFill="1" applyAlignment="1">
      <alignment/>
    </xf>
    <xf numFmtId="190" fontId="0" fillId="0" borderId="26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9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190" fontId="0" fillId="0" borderId="16" xfId="0" applyNumberFormat="1" applyFill="1" applyBorder="1" applyAlignment="1">
      <alignment horizontal="center"/>
    </xf>
    <xf numFmtId="190" fontId="0" fillId="0" borderId="32" xfId="0" applyNumberFormat="1" applyFill="1" applyBorder="1" applyAlignment="1">
      <alignment horizontal="center"/>
    </xf>
    <xf numFmtId="0" fontId="30" fillId="0" borderId="3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0" fillId="0" borderId="36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6" fillId="0" borderId="15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90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3" xfId="0" applyFill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190" fontId="0" fillId="0" borderId="16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9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190" fontId="0" fillId="0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90" fontId="0" fillId="0" borderId="27" xfId="0" applyNumberFormat="1" applyFill="1" applyBorder="1" applyAlignment="1">
      <alignment/>
    </xf>
    <xf numFmtId="190" fontId="0" fillId="0" borderId="27" xfId="0" applyNumberFormat="1" applyFill="1" applyBorder="1" applyAlignment="1">
      <alignment horizontal="center"/>
    </xf>
    <xf numFmtId="190" fontId="0" fillId="0" borderId="28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0" fontId="43" fillId="0" borderId="0" xfId="0" applyFont="1" applyFill="1" applyBorder="1" applyAlignment="1">
      <alignment/>
    </xf>
    <xf numFmtId="177" fontId="32" fillId="0" borderId="0" xfId="42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90" fontId="0" fillId="0" borderId="48" xfId="0" applyNumberForma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190" fontId="0" fillId="25" borderId="10" xfId="0" applyNumberFormat="1" applyFont="1" applyFill="1" applyBorder="1" applyAlignment="1">
      <alignment/>
    </xf>
    <xf numFmtId="2" fontId="0" fillId="25" borderId="16" xfId="0" applyNumberFormat="1" applyFont="1" applyFill="1" applyBorder="1" applyAlignment="1">
      <alignment horizontal="right"/>
    </xf>
    <xf numFmtId="2" fontId="0" fillId="25" borderId="10" xfId="0" applyNumberFormat="1" applyFont="1" applyFill="1" applyBorder="1" applyAlignment="1">
      <alignment horizontal="right"/>
    </xf>
    <xf numFmtId="2" fontId="0" fillId="25" borderId="13" xfId="0" applyNumberFormat="1" applyFont="1" applyFill="1" applyBorder="1" applyAlignment="1">
      <alignment horizontal="right"/>
    </xf>
    <xf numFmtId="2" fontId="0" fillId="25" borderId="26" xfId="0" applyNumberFormat="1" applyFont="1" applyFill="1" applyBorder="1" applyAlignment="1">
      <alignment horizontal="right"/>
    </xf>
    <xf numFmtId="190" fontId="45" fillId="0" borderId="10" xfId="0" applyNumberFormat="1" applyFont="1" applyFill="1" applyBorder="1" applyAlignment="1">
      <alignment/>
    </xf>
    <xf numFmtId="190" fontId="45" fillId="0" borderId="26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Alignment="1">
      <alignment/>
    </xf>
    <xf numFmtId="190" fontId="0" fillId="25" borderId="26" xfId="0" applyNumberFormat="1" applyFont="1" applyFill="1" applyBorder="1" applyAlignment="1">
      <alignment/>
    </xf>
    <xf numFmtId="190" fontId="45" fillId="25" borderId="10" xfId="0" applyNumberFormat="1" applyFont="1" applyFill="1" applyBorder="1" applyAlignment="1">
      <alignment/>
    </xf>
    <xf numFmtId="190" fontId="0" fillId="25" borderId="16" xfId="0" applyNumberFormat="1" applyFill="1" applyBorder="1" applyAlignment="1">
      <alignment horizontal="right"/>
    </xf>
    <xf numFmtId="0" fontId="24" fillId="25" borderId="14" xfId="0" applyFont="1" applyFill="1" applyBorder="1" applyAlignment="1">
      <alignment horizontal="center"/>
    </xf>
    <xf numFmtId="49" fontId="0" fillId="26" borderId="11" xfId="0" applyNumberFormat="1" applyFont="1" applyFill="1" applyBorder="1" applyAlignment="1">
      <alignment/>
    </xf>
    <xf numFmtId="49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horizontal="center"/>
    </xf>
    <xf numFmtId="190" fontId="0" fillId="26" borderId="10" xfId="0" applyNumberFormat="1" applyFont="1" applyFill="1" applyBorder="1" applyAlignment="1">
      <alignment/>
    </xf>
    <xf numFmtId="190" fontId="0" fillId="26" borderId="16" xfId="0" applyNumberFormat="1" applyFill="1" applyBorder="1" applyAlignment="1">
      <alignment/>
    </xf>
    <xf numFmtId="190" fontId="0" fillId="26" borderId="16" xfId="0" applyNumberFormat="1" applyFont="1" applyFill="1" applyBorder="1" applyAlignment="1">
      <alignment/>
    </xf>
    <xf numFmtId="190" fontId="0" fillId="26" borderId="32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26" xfId="0" applyFont="1" applyFill="1" applyBorder="1" applyAlignment="1">
      <alignment/>
    </xf>
    <xf numFmtId="49" fontId="0" fillId="26" borderId="26" xfId="0" applyNumberFormat="1" applyFont="1" applyFill="1" applyBorder="1" applyAlignment="1">
      <alignment/>
    </xf>
    <xf numFmtId="0" fontId="0" fillId="26" borderId="26" xfId="0" applyFont="1" applyFill="1" applyBorder="1" applyAlignment="1">
      <alignment horizontal="center"/>
    </xf>
    <xf numFmtId="190" fontId="0" fillId="26" borderId="26" xfId="0" applyNumberFormat="1" applyFont="1" applyFill="1" applyBorder="1" applyAlignment="1">
      <alignment/>
    </xf>
    <xf numFmtId="190" fontId="0" fillId="26" borderId="26" xfId="0" applyNumberFormat="1" applyFill="1" applyBorder="1" applyAlignment="1">
      <alignment/>
    </xf>
    <xf numFmtId="0" fontId="0" fillId="26" borderId="0" xfId="0" applyFill="1" applyAlignment="1">
      <alignment/>
    </xf>
    <xf numFmtId="0" fontId="0" fillId="26" borderId="10" xfId="0" applyFont="1" applyFill="1" applyBorder="1" applyAlignment="1">
      <alignment/>
    </xf>
    <xf numFmtId="190" fontId="0" fillId="26" borderId="10" xfId="0" applyNumberForma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37" fillId="0" borderId="4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6" fontId="26" fillId="0" borderId="0" xfId="44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176" fontId="26" fillId="0" borderId="0" xfId="44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7" fillId="0" borderId="5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38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0</xdr:rowOff>
    </xdr:from>
    <xdr:to>
      <xdr:col>1</xdr:col>
      <xdr:colOff>228600</xdr:colOff>
      <xdr:row>1</xdr:row>
      <xdr:rowOff>0</xdr:rowOff>
    </xdr:to>
    <xdr:pic>
      <xdr:nvPicPr>
        <xdr:cNvPr id="2" name="Picture 1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3810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581025</xdr:colOff>
      <xdr:row>0</xdr:row>
      <xdr:rowOff>38100</xdr:rowOff>
    </xdr:from>
    <xdr:to>
      <xdr:col>9</xdr:col>
      <xdr:colOff>457200</xdr:colOff>
      <xdr:row>1</xdr:row>
      <xdr:rowOff>19050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3810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1" name="Picture 1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3" name="Picture 1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1" name="Picture 5" descr="Thumbn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Picture 1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19050</xdr:rowOff>
    </xdr:from>
    <xdr:to>
      <xdr:col>10</xdr:col>
      <xdr:colOff>733425</xdr:colOff>
      <xdr:row>1</xdr:row>
      <xdr:rowOff>0</xdr:rowOff>
    </xdr:to>
    <xdr:pic>
      <xdr:nvPicPr>
        <xdr:cNvPr id="3" name="Picture 5" descr="Thumbna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90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551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9525</xdr:rowOff>
    </xdr:from>
    <xdr:to>
      <xdr:col>9</xdr:col>
      <xdr:colOff>542925</xdr:colOff>
      <xdr:row>0</xdr:row>
      <xdr:rowOff>285750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525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539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7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52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0</xdr:row>
      <xdr:rowOff>0</xdr:rowOff>
    </xdr:from>
    <xdr:to>
      <xdr:col>9</xdr:col>
      <xdr:colOff>647700</xdr:colOff>
      <xdr:row>0</xdr:row>
      <xdr:rowOff>276225</xdr:rowOff>
    </xdr:to>
    <xdr:pic>
      <xdr:nvPicPr>
        <xdr:cNvPr id="3" name="Picture 4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0</xdr:row>
      <xdr:rowOff>9525</xdr:rowOff>
    </xdr:from>
    <xdr:to>
      <xdr:col>1</xdr:col>
      <xdr:colOff>200025</xdr:colOff>
      <xdr:row>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525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7</xdr:col>
      <xdr:colOff>542925</xdr:colOff>
      <xdr:row>0</xdr:row>
      <xdr:rowOff>0</xdr:rowOff>
    </xdr:to>
    <xdr:pic>
      <xdr:nvPicPr>
        <xdr:cNvPr id="3" name="Picture 3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0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1</xdr:col>
      <xdr:colOff>361950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0</xdr:rowOff>
    </xdr:from>
    <xdr:to>
      <xdr:col>8</xdr:col>
      <xdr:colOff>0</xdr:colOff>
      <xdr:row>1</xdr:row>
      <xdr:rowOff>276225</xdr:rowOff>
    </xdr:to>
    <xdr:pic>
      <xdr:nvPicPr>
        <xdr:cNvPr id="5" name="Picture 5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742950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714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398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276225</xdr:rowOff>
    </xdr:to>
    <xdr:pic>
      <xdr:nvPicPr>
        <xdr:cNvPr id="3" name="Picture 1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590550</xdr:colOff>
      <xdr:row>1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0</xdr:rowOff>
    </xdr:from>
    <xdr:to>
      <xdr:col>7</xdr:col>
      <xdr:colOff>828675</xdr:colOff>
      <xdr:row>0</xdr:row>
      <xdr:rowOff>276225</xdr:rowOff>
    </xdr:to>
    <xdr:pic>
      <xdr:nvPicPr>
        <xdr:cNvPr id="5" name="Picture 1" descr="Thumbn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140625" style="128" bestFit="1" customWidth="1"/>
    <col min="2" max="2" width="19.28125" style="128" customWidth="1"/>
    <col min="3" max="3" width="6.28125" style="128" bestFit="1" customWidth="1"/>
    <col min="4" max="4" width="10.57421875" style="128" customWidth="1"/>
    <col min="5" max="6" width="11.00390625" style="128" customWidth="1"/>
    <col min="7" max="7" width="9.57421875" style="128" customWidth="1"/>
    <col min="8" max="8" width="8.57421875" style="128" bestFit="1" customWidth="1"/>
    <col min="9" max="9" width="9.57421875" style="128" bestFit="1" customWidth="1"/>
    <col min="10" max="10" width="18.00390625" style="128" customWidth="1"/>
    <col min="11" max="11" width="35.421875" style="128" bestFit="1" customWidth="1"/>
    <col min="12" max="12" width="16.28125" style="128" hidden="1" customWidth="1"/>
    <col min="13" max="13" width="4.421875" style="128" bestFit="1" customWidth="1"/>
    <col min="14" max="16384" width="9.140625" style="128" customWidth="1"/>
  </cols>
  <sheetData>
    <row r="1" spans="1:13" ht="23.25">
      <c r="A1" s="249" t="s">
        <v>87</v>
      </c>
      <c r="B1" s="250"/>
      <c r="C1" s="250"/>
      <c r="D1" s="250"/>
      <c r="E1" s="250"/>
      <c r="F1" s="250"/>
      <c r="G1" s="250"/>
      <c r="H1" s="250"/>
      <c r="I1" s="250"/>
      <c r="J1" s="250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157"/>
      <c r="M2" s="157"/>
    </row>
    <row r="3" spans="1:13" ht="15">
      <c r="A3" s="158"/>
      <c r="B3" s="246" t="s">
        <v>83</v>
      </c>
      <c r="C3" s="246"/>
      <c r="D3" s="246"/>
      <c r="E3" s="246"/>
      <c r="F3" s="246"/>
      <c r="G3" s="246"/>
      <c r="H3" s="246"/>
      <c r="I3" s="246"/>
      <c r="J3" s="246"/>
      <c r="K3" s="157"/>
      <c r="L3" s="157"/>
      <c r="M3" s="157"/>
    </row>
    <row r="4" spans="1:13" ht="15">
      <c r="A4" s="158"/>
      <c r="B4" s="246" t="s">
        <v>84</v>
      </c>
      <c r="C4" s="246"/>
      <c r="D4" s="246"/>
      <c r="E4" s="246"/>
      <c r="F4" s="246"/>
      <c r="G4" s="246"/>
      <c r="H4" s="246"/>
      <c r="I4" s="246"/>
      <c r="J4" s="246"/>
      <c r="K4" s="157"/>
      <c r="L4" s="157"/>
      <c r="M4" s="157"/>
    </row>
    <row r="5" spans="1:13" ht="15">
      <c r="A5" s="158"/>
      <c r="B5" s="246" t="s">
        <v>85</v>
      </c>
      <c r="C5" s="246"/>
      <c r="D5" s="246"/>
      <c r="E5" s="246"/>
      <c r="F5" s="246"/>
      <c r="G5" s="246"/>
      <c r="H5" s="246"/>
      <c r="I5" s="246"/>
      <c r="J5" s="246"/>
      <c r="K5" s="157"/>
      <c r="L5" s="157"/>
      <c r="M5" s="157"/>
    </row>
    <row r="6" spans="1:13" ht="18.75" thickBot="1">
      <c r="A6" s="247" t="s">
        <v>86</v>
      </c>
      <c r="B6" s="248"/>
      <c r="C6" s="248"/>
      <c r="D6" s="248"/>
      <c r="E6" s="248"/>
      <c r="F6" s="248"/>
      <c r="G6" s="248"/>
      <c r="H6" s="248"/>
      <c r="I6" s="248"/>
      <c r="J6" s="248"/>
      <c r="K6" s="159"/>
      <c r="L6" s="159"/>
      <c r="M6" s="159"/>
    </row>
    <row r="7" spans="1:13" ht="13.5" thickBot="1">
      <c r="A7" s="160"/>
      <c r="B7" s="154"/>
      <c r="C7" s="154"/>
      <c r="D7" s="154"/>
      <c r="E7" s="154"/>
      <c r="F7" s="154"/>
      <c r="G7" s="154"/>
      <c r="H7" s="154"/>
      <c r="I7" s="154"/>
      <c r="J7" s="161"/>
      <c r="K7" s="160"/>
      <c r="L7" s="154"/>
      <c r="M7" s="161"/>
    </row>
    <row r="8" spans="1:13" ht="13.5" thickBot="1">
      <c r="A8" s="169"/>
      <c r="B8" s="157"/>
      <c r="C8" s="157"/>
      <c r="D8" s="157"/>
      <c r="E8" s="157"/>
      <c r="F8" s="157"/>
      <c r="G8" s="157"/>
      <c r="H8" s="157"/>
      <c r="I8" s="157"/>
      <c r="J8" s="170"/>
      <c r="K8" s="160"/>
      <c r="L8" s="154"/>
      <c r="M8" s="161"/>
    </row>
    <row r="9" spans="1:13" ht="16.5" customHeight="1" thickBot="1">
      <c r="A9" s="253" t="s">
        <v>179</v>
      </c>
      <c r="B9" s="254"/>
      <c r="C9" s="254"/>
      <c r="D9" s="254"/>
      <c r="E9" s="254"/>
      <c r="F9" s="254"/>
      <c r="G9" s="254"/>
      <c r="H9" s="254"/>
      <c r="I9" s="254"/>
      <c r="J9" s="255"/>
      <c r="K9" s="256" t="s">
        <v>121</v>
      </c>
      <c r="L9" s="257"/>
      <c r="M9" s="258"/>
    </row>
    <row r="10" spans="1:15" ht="16.5" customHeight="1" thickBot="1">
      <c r="A10" s="253" t="s">
        <v>26</v>
      </c>
      <c r="B10" s="254"/>
      <c r="C10" s="254"/>
      <c r="D10" s="254"/>
      <c r="E10" s="254"/>
      <c r="F10" s="254"/>
      <c r="G10" s="254"/>
      <c r="H10" s="254"/>
      <c r="I10" s="254"/>
      <c r="J10" s="255"/>
      <c r="K10" s="259"/>
      <c r="L10" s="260"/>
      <c r="M10" s="261"/>
      <c r="O10" s="130"/>
    </row>
    <row r="11" spans="1:13" ht="17.25" thickBot="1">
      <c r="A11" s="251" t="s">
        <v>14</v>
      </c>
      <c r="B11" s="252"/>
      <c r="C11" s="112" t="s">
        <v>7</v>
      </c>
      <c r="D11" s="112" t="s">
        <v>0</v>
      </c>
      <c r="E11" s="112" t="s">
        <v>15</v>
      </c>
      <c r="F11" s="112"/>
      <c r="G11" s="147" t="s">
        <v>16</v>
      </c>
      <c r="H11" s="112" t="s">
        <v>167</v>
      </c>
      <c r="I11" s="112" t="s">
        <v>1</v>
      </c>
      <c r="J11" s="67" t="s">
        <v>69</v>
      </c>
      <c r="K11" s="19" t="s">
        <v>122</v>
      </c>
      <c r="L11" s="20"/>
      <c r="M11" s="140">
        <v>300</v>
      </c>
    </row>
    <row r="12" spans="1:13" ht="17.25" thickBot="1">
      <c r="A12" s="137" t="s">
        <v>155</v>
      </c>
      <c r="B12" s="94" t="s">
        <v>102</v>
      </c>
      <c r="C12" s="95">
        <v>11</v>
      </c>
      <c r="D12" s="78">
        <v>83459</v>
      </c>
      <c r="E12" s="96">
        <v>1100</v>
      </c>
      <c r="F12" s="96"/>
      <c r="G12" s="96">
        <v>1539.15</v>
      </c>
      <c r="H12" s="96">
        <f>(D12-E12+G12)*18%</f>
        <v>15101.666999999998</v>
      </c>
      <c r="I12" s="138">
        <f>D12-E12+G12+H12</f>
        <v>98999.817</v>
      </c>
      <c r="J12" s="139">
        <f>I12-H12</f>
        <v>83898.15</v>
      </c>
      <c r="K12" s="21" t="s">
        <v>123</v>
      </c>
      <c r="L12" s="21"/>
      <c r="M12" s="142">
        <v>400</v>
      </c>
    </row>
    <row r="13" spans="1:13" ht="17.25" thickBot="1">
      <c r="A13" s="141" t="s">
        <v>155</v>
      </c>
      <c r="B13" s="99" t="s">
        <v>98</v>
      </c>
      <c r="C13" s="100" t="s">
        <v>101</v>
      </c>
      <c r="D13" s="79">
        <v>82659</v>
      </c>
      <c r="E13" s="96">
        <v>1100</v>
      </c>
      <c r="F13" s="96"/>
      <c r="G13" s="96">
        <v>1539.15</v>
      </c>
      <c r="H13" s="96">
        <f aca="true" t="shared" si="0" ref="H13:H33">(D13-E13+G13)*18%</f>
        <v>14957.666999999998</v>
      </c>
      <c r="I13" s="138">
        <f aca="true" t="shared" si="1" ref="I13:I33">D13-E13+G13+H13</f>
        <v>98055.817</v>
      </c>
      <c r="J13" s="139">
        <f aca="true" t="shared" si="2" ref="J13:J33">I13-H13</f>
        <v>83098.15</v>
      </c>
      <c r="K13" s="21" t="s">
        <v>124</v>
      </c>
      <c r="L13" s="21"/>
      <c r="M13" s="142">
        <v>500</v>
      </c>
    </row>
    <row r="14" spans="1:13" ht="17.25" thickBot="1">
      <c r="A14" s="141" t="s">
        <v>155</v>
      </c>
      <c r="B14" s="99" t="s">
        <v>20</v>
      </c>
      <c r="C14" s="100">
        <v>6</v>
      </c>
      <c r="D14" s="79">
        <v>83459</v>
      </c>
      <c r="E14" s="96">
        <v>1100</v>
      </c>
      <c r="F14" s="96"/>
      <c r="G14" s="96">
        <v>1539.15</v>
      </c>
      <c r="H14" s="96">
        <f t="shared" si="0"/>
        <v>15101.666999999998</v>
      </c>
      <c r="I14" s="138">
        <f t="shared" si="1"/>
        <v>98999.817</v>
      </c>
      <c r="J14" s="139">
        <f t="shared" si="2"/>
        <v>83898.15</v>
      </c>
      <c r="K14" s="21" t="s">
        <v>125</v>
      </c>
      <c r="L14" s="21"/>
      <c r="M14" s="142">
        <v>600</v>
      </c>
    </row>
    <row r="15" spans="1:13" ht="17.25" thickBot="1">
      <c r="A15" s="141" t="s">
        <v>155</v>
      </c>
      <c r="B15" s="99" t="s">
        <v>21</v>
      </c>
      <c r="C15" s="100">
        <v>3</v>
      </c>
      <c r="D15" s="79">
        <v>83659</v>
      </c>
      <c r="E15" s="96">
        <v>1100</v>
      </c>
      <c r="F15" s="96"/>
      <c r="G15" s="96">
        <v>1539.15</v>
      </c>
      <c r="H15" s="96">
        <f t="shared" si="0"/>
        <v>15137.666999999998</v>
      </c>
      <c r="I15" s="138">
        <f t="shared" si="1"/>
        <v>99235.817</v>
      </c>
      <c r="J15" s="139">
        <f t="shared" si="2"/>
        <v>84098.15</v>
      </c>
      <c r="K15" s="21" t="s">
        <v>126</v>
      </c>
      <c r="L15" s="21"/>
      <c r="M15" s="142">
        <v>700</v>
      </c>
    </row>
    <row r="16" spans="1:13" ht="17.25" thickBot="1">
      <c r="A16" s="141" t="s">
        <v>155</v>
      </c>
      <c r="B16" s="99" t="s">
        <v>164</v>
      </c>
      <c r="C16" s="100">
        <v>3.4</v>
      </c>
      <c r="D16" s="79">
        <v>86289</v>
      </c>
      <c r="E16" s="96">
        <v>1100</v>
      </c>
      <c r="F16" s="96"/>
      <c r="G16" s="96">
        <v>1539.15</v>
      </c>
      <c r="H16" s="96">
        <f t="shared" si="0"/>
        <v>15611.067</v>
      </c>
      <c r="I16" s="138">
        <f t="shared" si="1"/>
        <v>102339.21699999999</v>
      </c>
      <c r="J16" s="139">
        <f t="shared" si="2"/>
        <v>86728.15</v>
      </c>
      <c r="K16" s="21" t="s">
        <v>127</v>
      </c>
      <c r="L16" s="21"/>
      <c r="M16" s="142">
        <v>800</v>
      </c>
    </row>
    <row r="17" spans="1:13" ht="17.25" thickBot="1">
      <c r="A17" s="141" t="s">
        <v>6</v>
      </c>
      <c r="B17" s="99" t="s">
        <v>17</v>
      </c>
      <c r="C17" s="100">
        <v>3</v>
      </c>
      <c r="D17" s="79">
        <v>84459</v>
      </c>
      <c r="E17" s="96">
        <v>1100</v>
      </c>
      <c r="F17" s="96"/>
      <c r="G17" s="96">
        <v>1539.15</v>
      </c>
      <c r="H17" s="96">
        <f t="shared" si="0"/>
        <v>15281.666999999998</v>
      </c>
      <c r="I17" s="138">
        <f t="shared" si="1"/>
        <v>100179.817</v>
      </c>
      <c r="J17" s="139">
        <f t="shared" si="2"/>
        <v>84898.15</v>
      </c>
      <c r="K17" s="27" t="s">
        <v>128</v>
      </c>
      <c r="L17" s="27"/>
      <c r="M17" s="144">
        <v>900</v>
      </c>
    </row>
    <row r="18" spans="1:10" ht="13.5" thickBot="1">
      <c r="A18" s="141" t="s">
        <v>18</v>
      </c>
      <c r="B18" s="99" t="s">
        <v>19</v>
      </c>
      <c r="C18" s="100">
        <v>11</v>
      </c>
      <c r="D18" s="79">
        <v>85309</v>
      </c>
      <c r="E18" s="96">
        <v>1100</v>
      </c>
      <c r="F18" s="96"/>
      <c r="G18" s="96">
        <v>1539.15</v>
      </c>
      <c r="H18" s="96">
        <f t="shared" si="0"/>
        <v>15434.666999999998</v>
      </c>
      <c r="I18" s="138">
        <f t="shared" si="1"/>
        <v>101182.817</v>
      </c>
      <c r="J18" s="139">
        <f t="shared" si="2"/>
        <v>85748.15</v>
      </c>
    </row>
    <row r="19" spans="1:13" ht="17.25" thickBot="1">
      <c r="A19" s="141" t="s">
        <v>156</v>
      </c>
      <c r="B19" s="99" t="s">
        <v>79</v>
      </c>
      <c r="C19" s="100">
        <v>12</v>
      </c>
      <c r="D19" s="79">
        <v>90789</v>
      </c>
      <c r="E19" s="96">
        <v>1100</v>
      </c>
      <c r="F19" s="96"/>
      <c r="G19" s="96">
        <v>1539.15</v>
      </c>
      <c r="H19" s="96">
        <f t="shared" si="0"/>
        <v>16421.067</v>
      </c>
      <c r="I19" s="138">
        <f t="shared" si="1"/>
        <v>107649.21699999999</v>
      </c>
      <c r="J19" s="139">
        <f t="shared" si="2"/>
        <v>91228.15</v>
      </c>
      <c r="K19" s="23"/>
      <c r="L19" s="23"/>
      <c r="M19" s="162"/>
    </row>
    <row r="20" spans="1:13" ht="17.25" thickBot="1">
      <c r="A20" s="141" t="s">
        <v>95</v>
      </c>
      <c r="B20" s="99" t="s">
        <v>94</v>
      </c>
      <c r="C20" s="100">
        <v>1.9</v>
      </c>
      <c r="D20" s="79">
        <v>91789</v>
      </c>
      <c r="E20" s="96">
        <v>1100</v>
      </c>
      <c r="F20" s="96"/>
      <c r="G20" s="96">
        <v>1539.15</v>
      </c>
      <c r="H20" s="96">
        <f t="shared" si="0"/>
        <v>16601.067</v>
      </c>
      <c r="I20" s="138">
        <f t="shared" si="1"/>
        <v>108829.21699999999</v>
      </c>
      <c r="J20" s="139">
        <f t="shared" si="2"/>
        <v>92228.15</v>
      </c>
      <c r="K20" s="23"/>
      <c r="L20" s="23"/>
      <c r="M20" s="162"/>
    </row>
    <row r="21" spans="1:13" ht="17.25" thickBot="1">
      <c r="A21" s="141" t="s">
        <v>156</v>
      </c>
      <c r="B21" s="99" t="s">
        <v>96</v>
      </c>
      <c r="C21" s="100"/>
      <c r="D21" s="79">
        <v>89989</v>
      </c>
      <c r="E21" s="96">
        <v>1100</v>
      </c>
      <c r="F21" s="96"/>
      <c r="G21" s="96">
        <v>1539.15</v>
      </c>
      <c r="H21" s="96">
        <f t="shared" si="0"/>
        <v>16277.067</v>
      </c>
      <c r="I21" s="138">
        <f t="shared" si="1"/>
        <v>106705.21699999999</v>
      </c>
      <c r="J21" s="139">
        <f t="shared" si="2"/>
        <v>90428.15</v>
      </c>
      <c r="K21" s="23"/>
      <c r="L21" s="23"/>
      <c r="M21" s="162"/>
    </row>
    <row r="22" spans="1:13" ht="17.25" thickBot="1">
      <c r="A22" s="141" t="s">
        <v>104</v>
      </c>
      <c r="B22" s="99" t="s">
        <v>105</v>
      </c>
      <c r="C22" s="100">
        <v>12</v>
      </c>
      <c r="D22" s="79">
        <v>85139</v>
      </c>
      <c r="E22" s="96">
        <v>1100</v>
      </c>
      <c r="F22" s="96"/>
      <c r="G22" s="96">
        <v>1539.15</v>
      </c>
      <c r="H22" s="96">
        <f t="shared" si="0"/>
        <v>15404.067</v>
      </c>
      <c r="I22" s="138">
        <f t="shared" si="1"/>
        <v>100982.21699999999</v>
      </c>
      <c r="J22" s="139">
        <f t="shared" si="2"/>
        <v>85578.15</v>
      </c>
      <c r="K22" s="23"/>
      <c r="L22" s="23"/>
      <c r="M22" s="162"/>
    </row>
    <row r="23" spans="1:13" ht="17.25" thickBot="1">
      <c r="A23" s="141" t="s">
        <v>104</v>
      </c>
      <c r="B23" s="99" t="s">
        <v>153</v>
      </c>
      <c r="C23" s="100">
        <v>10</v>
      </c>
      <c r="D23" s="79">
        <v>86989</v>
      </c>
      <c r="E23" s="96">
        <v>1100</v>
      </c>
      <c r="F23" s="96"/>
      <c r="G23" s="96">
        <v>1539.15</v>
      </c>
      <c r="H23" s="96">
        <f t="shared" si="0"/>
        <v>15737.067</v>
      </c>
      <c r="I23" s="138">
        <f t="shared" si="1"/>
        <v>103165.21699999999</v>
      </c>
      <c r="J23" s="139">
        <f t="shared" si="2"/>
        <v>87428.15</v>
      </c>
      <c r="K23" s="23"/>
      <c r="L23" s="23"/>
      <c r="M23" s="162"/>
    </row>
    <row r="24" spans="1:13" ht="17.25" thickBot="1">
      <c r="A24" s="141" t="s">
        <v>104</v>
      </c>
      <c r="B24" s="99" t="s">
        <v>81</v>
      </c>
      <c r="C24" s="100">
        <v>3</v>
      </c>
      <c r="D24" s="79">
        <v>85089</v>
      </c>
      <c r="E24" s="96">
        <v>1100</v>
      </c>
      <c r="F24" s="96"/>
      <c r="G24" s="96">
        <v>1539.15</v>
      </c>
      <c r="H24" s="96">
        <f t="shared" si="0"/>
        <v>15395.067</v>
      </c>
      <c r="I24" s="138">
        <f t="shared" si="1"/>
        <v>100923.21699999999</v>
      </c>
      <c r="J24" s="139">
        <f t="shared" si="2"/>
        <v>85528.15</v>
      </c>
      <c r="K24" s="23"/>
      <c r="L24" s="23"/>
      <c r="M24" s="162"/>
    </row>
    <row r="25" spans="1:13" ht="17.25" thickBot="1">
      <c r="A25" s="141" t="s">
        <v>104</v>
      </c>
      <c r="B25" s="99" t="s">
        <v>90</v>
      </c>
      <c r="C25" s="100">
        <v>8</v>
      </c>
      <c r="D25" s="79">
        <v>88439</v>
      </c>
      <c r="E25" s="96">
        <v>1100</v>
      </c>
      <c r="F25" s="96"/>
      <c r="G25" s="96">
        <v>1539.15</v>
      </c>
      <c r="H25" s="96">
        <f t="shared" si="0"/>
        <v>15998.067</v>
      </c>
      <c r="I25" s="138">
        <f t="shared" si="1"/>
        <v>104876.21699999999</v>
      </c>
      <c r="J25" s="139">
        <f t="shared" si="2"/>
        <v>88878.15</v>
      </c>
      <c r="K25" s="23"/>
      <c r="L25" s="23"/>
      <c r="M25" s="162"/>
    </row>
    <row r="26" spans="1:13" ht="17.25" thickBot="1">
      <c r="A26" s="141" t="s">
        <v>104</v>
      </c>
      <c r="B26" s="99" t="s">
        <v>103</v>
      </c>
      <c r="C26" s="100"/>
      <c r="D26" s="79">
        <v>87639</v>
      </c>
      <c r="E26" s="96">
        <v>1100</v>
      </c>
      <c r="F26" s="96"/>
      <c r="G26" s="96">
        <v>1539.15</v>
      </c>
      <c r="H26" s="96">
        <f t="shared" si="0"/>
        <v>15854.067</v>
      </c>
      <c r="I26" s="138">
        <f t="shared" si="1"/>
        <v>103932.21699999999</v>
      </c>
      <c r="J26" s="139">
        <f t="shared" si="2"/>
        <v>88078.15</v>
      </c>
      <c r="K26" s="23"/>
      <c r="L26" s="23"/>
      <c r="M26" s="162"/>
    </row>
    <row r="27" spans="1:13" ht="17.25" thickBot="1">
      <c r="A27" s="141" t="s">
        <v>160</v>
      </c>
      <c r="B27" s="99" t="s">
        <v>161</v>
      </c>
      <c r="C27" s="100">
        <v>40</v>
      </c>
      <c r="D27" s="79">
        <v>86539</v>
      </c>
      <c r="E27" s="96">
        <v>1100</v>
      </c>
      <c r="F27" s="96"/>
      <c r="G27" s="96">
        <v>1539.15</v>
      </c>
      <c r="H27" s="96">
        <f t="shared" si="0"/>
        <v>15656.067</v>
      </c>
      <c r="I27" s="138">
        <f t="shared" si="1"/>
        <v>102634.21699999999</v>
      </c>
      <c r="J27" s="139">
        <f t="shared" si="2"/>
        <v>86978.15</v>
      </c>
      <c r="K27" s="23"/>
      <c r="L27" s="23"/>
      <c r="M27" s="162"/>
    </row>
    <row r="28" spans="1:13" ht="17.25" thickBot="1">
      <c r="A28" s="141" t="s">
        <v>160</v>
      </c>
      <c r="B28" s="99" t="s">
        <v>159</v>
      </c>
      <c r="C28" s="100">
        <v>8</v>
      </c>
      <c r="D28" s="79">
        <v>85119</v>
      </c>
      <c r="E28" s="96">
        <v>1100</v>
      </c>
      <c r="F28" s="96"/>
      <c r="G28" s="96">
        <v>1539.15</v>
      </c>
      <c r="H28" s="96">
        <f t="shared" si="0"/>
        <v>15400.466999999999</v>
      </c>
      <c r="I28" s="138">
        <f t="shared" si="1"/>
        <v>100958.617</v>
      </c>
      <c r="J28" s="139">
        <f t="shared" si="2"/>
        <v>85558.15</v>
      </c>
      <c r="K28" s="23"/>
      <c r="L28" s="23"/>
      <c r="M28" s="162"/>
    </row>
    <row r="29" spans="1:13" ht="17.25" thickBot="1">
      <c r="A29" s="141" t="s">
        <v>160</v>
      </c>
      <c r="B29" s="99" t="s">
        <v>162</v>
      </c>
      <c r="C29" s="100">
        <v>65</v>
      </c>
      <c r="D29" s="79">
        <v>86489</v>
      </c>
      <c r="E29" s="96">
        <v>1100</v>
      </c>
      <c r="F29" s="96"/>
      <c r="G29" s="96">
        <v>1539.15</v>
      </c>
      <c r="H29" s="96">
        <f t="shared" si="0"/>
        <v>15647.067</v>
      </c>
      <c r="I29" s="138">
        <f t="shared" si="1"/>
        <v>102575.21699999999</v>
      </c>
      <c r="J29" s="139">
        <f t="shared" si="2"/>
        <v>86928.15</v>
      </c>
      <c r="K29" s="23"/>
      <c r="L29" s="23"/>
      <c r="M29" s="162"/>
    </row>
    <row r="30" spans="1:13" ht="17.25" thickBot="1">
      <c r="A30" s="141" t="s">
        <v>160</v>
      </c>
      <c r="B30" s="99" t="s">
        <v>163</v>
      </c>
      <c r="C30" s="100">
        <v>55</v>
      </c>
      <c r="D30" s="79">
        <v>86589</v>
      </c>
      <c r="E30" s="96">
        <v>1100</v>
      </c>
      <c r="F30" s="96"/>
      <c r="G30" s="96">
        <v>1539.15</v>
      </c>
      <c r="H30" s="96">
        <f t="shared" si="0"/>
        <v>15665.067</v>
      </c>
      <c r="I30" s="138">
        <f t="shared" si="1"/>
        <v>102693.21699999999</v>
      </c>
      <c r="J30" s="139">
        <f t="shared" si="2"/>
        <v>87028.15</v>
      </c>
      <c r="K30" s="23"/>
      <c r="L30" s="23"/>
      <c r="M30" s="162"/>
    </row>
    <row r="31" spans="1:13" ht="17.25" thickBot="1">
      <c r="A31" s="163" t="s">
        <v>166</v>
      </c>
      <c r="B31" s="164" t="s">
        <v>165</v>
      </c>
      <c r="C31" s="165">
        <v>3</v>
      </c>
      <c r="D31" s="79">
        <v>87309</v>
      </c>
      <c r="E31" s="96">
        <v>1100</v>
      </c>
      <c r="F31" s="96"/>
      <c r="G31" s="96">
        <v>1539.15</v>
      </c>
      <c r="H31" s="96">
        <f t="shared" si="0"/>
        <v>15794.666999999998</v>
      </c>
      <c r="I31" s="138">
        <f t="shared" si="1"/>
        <v>103542.817</v>
      </c>
      <c r="J31" s="139">
        <f t="shared" si="2"/>
        <v>87748.15</v>
      </c>
      <c r="K31" s="23"/>
      <c r="L31" s="23"/>
      <c r="M31" s="162"/>
    </row>
    <row r="32" spans="1:13" ht="17.25" thickBot="1">
      <c r="A32" s="163"/>
      <c r="B32" s="164" t="s">
        <v>171</v>
      </c>
      <c r="C32" s="165"/>
      <c r="D32" s="80">
        <v>87959</v>
      </c>
      <c r="E32" s="96">
        <v>1100</v>
      </c>
      <c r="F32" s="96"/>
      <c r="G32" s="96">
        <v>1539.15</v>
      </c>
      <c r="H32" s="96">
        <f>(D32-E32+G32)*18%</f>
        <v>15911.666999999998</v>
      </c>
      <c r="I32" s="138">
        <f>D32-E32+G32+H32</f>
        <v>104309.817</v>
      </c>
      <c r="J32" s="139">
        <f>I32-H32</f>
        <v>88398.15</v>
      </c>
      <c r="K32" s="23"/>
      <c r="L32" s="23"/>
      <c r="M32" s="162"/>
    </row>
    <row r="33" spans="1:10" ht="13.5" thickBot="1">
      <c r="A33" s="166" t="s">
        <v>97</v>
      </c>
      <c r="B33" s="167" t="s">
        <v>99</v>
      </c>
      <c r="C33" s="105" t="s">
        <v>100</v>
      </c>
      <c r="D33" s="80">
        <v>87959</v>
      </c>
      <c r="E33" s="202">
        <v>1100</v>
      </c>
      <c r="F33" s="202"/>
      <c r="G33" s="96">
        <v>1539.15</v>
      </c>
      <c r="H33" s="202">
        <f t="shared" si="0"/>
        <v>15911.666999999998</v>
      </c>
      <c r="I33" s="203">
        <f t="shared" si="1"/>
        <v>104309.817</v>
      </c>
      <c r="J33" s="204">
        <f t="shared" si="2"/>
        <v>88398.15</v>
      </c>
    </row>
    <row r="34" spans="2:9" ht="13.5" thickBot="1">
      <c r="B34" s="129"/>
      <c r="D34" s="130"/>
      <c r="E34" s="130"/>
      <c r="F34" s="130"/>
      <c r="G34" s="130"/>
      <c r="H34" s="130"/>
      <c r="I34" s="205"/>
    </row>
    <row r="35" spans="1:13" ht="13.5" customHeight="1" thickBot="1">
      <c r="A35" s="253" t="s">
        <v>22</v>
      </c>
      <c r="B35" s="254"/>
      <c r="C35" s="254"/>
      <c r="D35" s="254"/>
      <c r="E35" s="254"/>
      <c r="F35" s="254"/>
      <c r="G35" s="254"/>
      <c r="H35" s="254"/>
      <c r="I35" s="254"/>
      <c r="J35" s="255"/>
      <c r="K35" s="256" t="s">
        <v>129</v>
      </c>
      <c r="L35" s="257"/>
      <c r="M35" s="258"/>
    </row>
    <row r="36" spans="1:13" ht="13.5" customHeight="1" thickBot="1">
      <c r="A36" s="262" t="s">
        <v>14</v>
      </c>
      <c r="B36" s="263"/>
      <c r="C36" s="168" t="s">
        <v>7</v>
      </c>
      <c r="D36" s="112" t="s">
        <v>0</v>
      </c>
      <c r="E36" s="112" t="s">
        <v>15</v>
      </c>
      <c r="F36" s="112"/>
      <c r="G36" s="147" t="s">
        <v>16</v>
      </c>
      <c r="H36" s="112" t="s">
        <v>167</v>
      </c>
      <c r="I36" s="112" t="s">
        <v>1</v>
      </c>
      <c r="J36" s="67" t="s">
        <v>69</v>
      </c>
      <c r="K36" s="260"/>
      <c r="L36" s="260"/>
      <c r="M36" s="261"/>
    </row>
    <row r="37" spans="1:13" ht="13.5" customHeight="1" thickBot="1">
      <c r="A37" s="137" t="s">
        <v>6</v>
      </c>
      <c r="B37" s="94" t="s">
        <v>23</v>
      </c>
      <c r="C37" s="95">
        <v>0.9</v>
      </c>
      <c r="D37" s="78">
        <v>75491</v>
      </c>
      <c r="E37" s="96">
        <v>1100</v>
      </c>
      <c r="F37" s="96">
        <v>0</v>
      </c>
      <c r="G37" s="96">
        <v>1539.15</v>
      </c>
      <c r="H37" s="96">
        <f aca="true" t="shared" si="3" ref="H37:H54">(D37-E37-F37+G37)*18%</f>
        <v>13667.426999999998</v>
      </c>
      <c r="I37" s="138">
        <f aca="true" t="shared" si="4" ref="I37:I54">D37-E37-F37+G37+H37</f>
        <v>89597.57699999999</v>
      </c>
      <c r="J37" s="139">
        <f>I37-H37</f>
        <v>75930.15</v>
      </c>
      <c r="K37" s="20" t="s">
        <v>130</v>
      </c>
      <c r="L37" s="20"/>
      <c r="M37" s="140">
        <v>300</v>
      </c>
    </row>
    <row r="38" spans="1:13" s="143" customFormat="1" ht="13.5" customHeight="1" thickBot="1">
      <c r="A38" s="141" t="s">
        <v>107</v>
      </c>
      <c r="B38" s="99" t="s">
        <v>106</v>
      </c>
      <c r="C38" s="100">
        <v>1.2</v>
      </c>
      <c r="D38" s="79">
        <v>75457</v>
      </c>
      <c r="E38" s="96">
        <v>1100</v>
      </c>
      <c r="F38" s="96">
        <v>0</v>
      </c>
      <c r="G38" s="96">
        <v>1539.15</v>
      </c>
      <c r="H38" s="96">
        <f t="shared" si="3"/>
        <v>13661.306999999999</v>
      </c>
      <c r="I38" s="138">
        <f t="shared" si="4"/>
        <v>89557.457</v>
      </c>
      <c r="J38" s="139">
        <f aca="true" t="shared" si="5" ref="J38:J54">I38-H38</f>
        <v>75896.15</v>
      </c>
      <c r="K38" s="21" t="s">
        <v>131</v>
      </c>
      <c r="L38" s="21"/>
      <c r="M38" s="142">
        <v>400</v>
      </c>
    </row>
    <row r="39" spans="1:13" ht="17.25" thickBot="1">
      <c r="A39" s="141" t="s">
        <v>5</v>
      </c>
      <c r="B39" s="99" t="s">
        <v>172</v>
      </c>
      <c r="C39" s="100">
        <v>2.7</v>
      </c>
      <c r="D39" s="79">
        <v>71601</v>
      </c>
      <c r="E39" s="96">
        <v>1100</v>
      </c>
      <c r="F39" s="96">
        <v>0</v>
      </c>
      <c r="G39" s="96">
        <v>1539.15</v>
      </c>
      <c r="H39" s="96">
        <f>(D39-E39-F39+G39)*18%</f>
        <v>12967.226999999999</v>
      </c>
      <c r="I39" s="138">
        <f>D39-E39-F39+G39+H39</f>
        <v>85007.377</v>
      </c>
      <c r="J39" s="139">
        <f>I39-H39</f>
        <v>72040.15</v>
      </c>
      <c r="K39" s="21" t="s">
        <v>132</v>
      </c>
      <c r="L39" s="21"/>
      <c r="M39" s="142">
        <v>500</v>
      </c>
    </row>
    <row r="40" spans="1:13" ht="17.25" thickBot="1">
      <c r="A40" s="141" t="s">
        <v>5</v>
      </c>
      <c r="B40" s="125" t="s">
        <v>11</v>
      </c>
      <c r="C40" s="100">
        <v>8</v>
      </c>
      <c r="D40" s="79">
        <v>71601</v>
      </c>
      <c r="E40" s="96">
        <v>1100</v>
      </c>
      <c r="F40" s="96">
        <v>0</v>
      </c>
      <c r="G40" s="96">
        <v>1539.15</v>
      </c>
      <c r="H40" s="96">
        <f t="shared" si="3"/>
        <v>12967.226999999999</v>
      </c>
      <c r="I40" s="138">
        <f t="shared" si="4"/>
        <v>85007.377</v>
      </c>
      <c r="J40" s="139">
        <f t="shared" si="5"/>
        <v>72040.15</v>
      </c>
      <c r="K40" s="21" t="s">
        <v>133</v>
      </c>
      <c r="L40" s="21"/>
      <c r="M40" s="142">
        <v>600</v>
      </c>
    </row>
    <row r="41" spans="1:13" ht="17.25" thickBot="1">
      <c r="A41" s="141" t="s">
        <v>5</v>
      </c>
      <c r="B41" s="125" t="s">
        <v>108</v>
      </c>
      <c r="C41" s="100">
        <v>8</v>
      </c>
      <c r="D41" s="79">
        <v>73101</v>
      </c>
      <c r="E41" s="96">
        <v>1100</v>
      </c>
      <c r="F41" s="96">
        <v>0</v>
      </c>
      <c r="G41" s="96">
        <v>1539.15</v>
      </c>
      <c r="H41" s="96">
        <f t="shared" si="3"/>
        <v>13237.226999999999</v>
      </c>
      <c r="I41" s="138">
        <f t="shared" si="4"/>
        <v>86777.377</v>
      </c>
      <c r="J41" s="139">
        <f t="shared" si="5"/>
        <v>73540.15</v>
      </c>
      <c r="K41" s="21" t="s">
        <v>134</v>
      </c>
      <c r="L41" s="21"/>
      <c r="M41" s="142">
        <v>700</v>
      </c>
    </row>
    <row r="42" spans="1:13" s="143" customFormat="1" ht="17.25" thickBot="1">
      <c r="A42" s="141" t="s">
        <v>24</v>
      </c>
      <c r="B42" s="125" t="s">
        <v>89</v>
      </c>
      <c r="C42" s="100">
        <v>18</v>
      </c>
      <c r="D42" s="79">
        <v>73047</v>
      </c>
      <c r="E42" s="96">
        <v>1100</v>
      </c>
      <c r="F42" s="96">
        <v>0</v>
      </c>
      <c r="G42" s="96">
        <v>1539.15</v>
      </c>
      <c r="H42" s="96">
        <f t="shared" si="3"/>
        <v>13227.506999999998</v>
      </c>
      <c r="I42" s="138">
        <f t="shared" si="4"/>
        <v>86713.65699999999</v>
      </c>
      <c r="J42" s="139">
        <f t="shared" si="5"/>
        <v>73486.15</v>
      </c>
      <c r="K42" s="21" t="s">
        <v>135</v>
      </c>
      <c r="L42" s="21"/>
      <c r="M42" s="142">
        <v>750</v>
      </c>
    </row>
    <row r="43" spans="1:13" s="106" customFormat="1" ht="17.25" thickBot="1">
      <c r="A43" s="141" t="s">
        <v>9</v>
      </c>
      <c r="B43" s="102" t="s">
        <v>8</v>
      </c>
      <c r="C43" s="100">
        <v>1.2</v>
      </c>
      <c r="D43" s="79">
        <v>71531</v>
      </c>
      <c r="E43" s="96">
        <v>1100</v>
      </c>
      <c r="F43" s="96">
        <v>0</v>
      </c>
      <c r="G43" s="96">
        <v>1539.15</v>
      </c>
      <c r="H43" s="96">
        <f t="shared" si="3"/>
        <v>12954.626999999999</v>
      </c>
      <c r="I43" s="138">
        <f t="shared" si="4"/>
        <v>84924.77699999999</v>
      </c>
      <c r="J43" s="139">
        <f t="shared" si="5"/>
        <v>71970.15</v>
      </c>
      <c r="K43" s="27" t="s">
        <v>136</v>
      </c>
      <c r="L43" s="27"/>
      <c r="M43" s="144">
        <v>800</v>
      </c>
    </row>
    <row r="44" spans="1:10" s="106" customFormat="1" ht="13.5" thickBot="1">
      <c r="A44" s="141" t="s">
        <v>71</v>
      </c>
      <c r="B44" s="99" t="s">
        <v>70</v>
      </c>
      <c r="C44" s="100">
        <v>0.35</v>
      </c>
      <c r="D44" s="79">
        <v>73628</v>
      </c>
      <c r="E44" s="96">
        <v>1100</v>
      </c>
      <c r="F44" s="96">
        <v>0</v>
      </c>
      <c r="G44" s="96">
        <v>1539.15</v>
      </c>
      <c r="H44" s="96">
        <f t="shared" si="3"/>
        <v>13332.086999999998</v>
      </c>
      <c r="I44" s="138">
        <f t="shared" si="4"/>
        <v>87399.237</v>
      </c>
      <c r="J44" s="139">
        <f t="shared" si="5"/>
        <v>74067.15</v>
      </c>
    </row>
    <row r="45" spans="1:10" s="106" customFormat="1" ht="13.5" thickBot="1">
      <c r="A45" s="141" t="s">
        <v>10</v>
      </c>
      <c r="B45" s="102" t="s">
        <v>113</v>
      </c>
      <c r="C45" s="100">
        <v>0.28</v>
      </c>
      <c r="D45" s="79">
        <v>73941</v>
      </c>
      <c r="E45" s="96">
        <v>1100</v>
      </c>
      <c r="F45" s="96">
        <v>0</v>
      </c>
      <c r="G45" s="96">
        <v>1539.15</v>
      </c>
      <c r="H45" s="96">
        <f t="shared" si="3"/>
        <v>13388.426999999998</v>
      </c>
      <c r="I45" s="138">
        <f t="shared" si="4"/>
        <v>87768.57699999999</v>
      </c>
      <c r="J45" s="139">
        <f t="shared" si="5"/>
        <v>74380.15</v>
      </c>
    </row>
    <row r="46" spans="1:10" s="106" customFormat="1" ht="13.5" thickBot="1">
      <c r="A46" s="141" t="s">
        <v>10</v>
      </c>
      <c r="B46" s="102" t="s">
        <v>112</v>
      </c>
      <c r="C46" s="145">
        <v>0.22</v>
      </c>
      <c r="D46" s="216">
        <v>73941</v>
      </c>
      <c r="E46" s="96">
        <v>1100</v>
      </c>
      <c r="F46" s="96">
        <v>0</v>
      </c>
      <c r="G46" s="96">
        <v>1539.15</v>
      </c>
      <c r="H46" s="96">
        <f t="shared" si="3"/>
        <v>13388.426999999998</v>
      </c>
      <c r="I46" s="138">
        <f t="shared" si="4"/>
        <v>87768.57699999999</v>
      </c>
      <c r="J46" s="139">
        <f t="shared" si="5"/>
        <v>74380.15</v>
      </c>
    </row>
    <row r="47" spans="1:13" s="106" customFormat="1" ht="13.5" thickBot="1">
      <c r="A47" s="141" t="s">
        <v>33</v>
      </c>
      <c r="B47" s="99" t="s">
        <v>34</v>
      </c>
      <c r="C47" s="100">
        <v>0.43</v>
      </c>
      <c r="D47" s="79">
        <v>77901</v>
      </c>
      <c r="E47" s="96">
        <v>1100</v>
      </c>
      <c r="F47" s="96">
        <v>0</v>
      </c>
      <c r="G47" s="96">
        <v>1539.15</v>
      </c>
      <c r="H47" s="96">
        <f t="shared" si="3"/>
        <v>14101.226999999999</v>
      </c>
      <c r="I47" s="138">
        <f t="shared" si="4"/>
        <v>92441.377</v>
      </c>
      <c r="J47" s="139">
        <f t="shared" si="5"/>
        <v>78340.15</v>
      </c>
      <c r="K47" s="157"/>
      <c r="L47" s="157"/>
      <c r="M47" s="157"/>
    </row>
    <row r="48" spans="1:13" s="146" customFormat="1" ht="13.5" thickBot="1">
      <c r="A48" s="141" t="s">
        <v>33</v>
      </c>
      <c r="B48" s="99" t="s">
        <v>93</v>
      </c>
      <c r="C48" s="100">
        <v>0.22</v>
      </c>
      <c r="D48" s="79">
        <v>79351</v>
      </c>
      <c r="E48" s="96">
        <v>1100</v>
      </c>
      <c r="F48" s="96">
        <v>0</v>
      </c>
      <c r="G48" s="96">
        <v>1539.15</v>
      </c>
      <c r="H48" s="96">
        <f t="shared" si="3"/>
        <v>14362.226999999999</v>
      </c>
      <c r="I48" s="138">
        <f t="shared" si="4"/>
        <v>94152.377</v>
      </c>
      <c r="J48" s="139">
        <f t="shared" si="5"/>
        <v>79790.15</v>
      </c>
      <c r="K48" s="206"/>
      <c r="L48" s="206"/>
      <c r="M48" s="206"/>
    </row>
    <row r="49" spans="1:13" ht="13.5" thickBot="1">
      <c r="A49" s="141" t="s">
        <v>33</v>
      </c>
      <c r="B49" s="99" t="s">
        <v>91</v>
      </c>
      <c r="C49" s="100"/>
      <c r="D49" s="79">
        <v>75171</v>
      </c>
      <c r="E49" s="96">
        <v>1100</v>
      </c>
      <c r="F49" s="96">
        <v>0</v>
      </c>
      <c r="G49" s="96">
        <v>1539.15</v>
      </c>
      <c r="H49" s="96">
        <f t="shared" si="3"/>
        <v>13609.827</v>
      </c>
      <c r="I49" s="138">
        <f t="shared" si="4"/>
        <v>89219.977</v>
      </c>
      <c r="J49" s="139">
        <f t="shared" si="5"/>
        <v>75610.15</v>
      </c>
      <c r="K49" s="157"/>
      <c r="L49" s="157"/>
      <c r="M49" s="157"/>
    </row>
    <row r="50" spans="1:13" s="146" customFormat="1" ht="13.5" thickBot="1">
      <c r="A50" s="141" t="s">
        <v>33</v>
      </c>
      <c r="B50" s="99" t="s">
        <v>111</v>
      </c>
      <c r="C50" s="100"/>
      <c r="D50" s="79">
        <v>78791</v>
      </c>
      <c r="E50" s="96">
        <v>1100</v>
      </c>
      <c r="F50" s="96">
        <v>0</v>
      </c>
      <c r="G50" s="96">
        <v>1539.15</v>
      </c>
      <c r="H50" s="96">
        <f t="shared" si="3"/>
        <v>14261.426999999998</v>
      </c>
      <c r="I50" s="138">
        <f t="shared" si="4"/>
        <v>93491.57699999999</v>
      </c>
      <c r="J50" s="139">
        <f t="shared" si="5"/>
        <v>79230.15</v>
      </c>
      <c r="K50" s="157"/>
      <c r="L50" s="157"/>
      <c r="M50" s="157"/>
    </row>
    <row r="51" spans="1:13" ht="13.5" thickBot="1">
      <c r="A51" s="141" t="s">
        <v>2</v>
      </c>
      <c r="B51" s="125" t="s">
        <v>3</v>
      </c>
      <c r="C51" s="100" t="s">
        <v>27</v>
      </c>
      <c r="D51" s="79">
        <v>67934</v>
      </c>
      <c r="E51" s="124">
        <v>0</v>
      </c>
      <c r="F51" s="122">
        <v>0</v>
      </c>
      <c r="G51" s="96">
        <v>1539.15</v>
      </c>
      <c r="H51" s="96">
        <f t="shared" si="3"/>
        <v>12505.166999999998</v>
      </c>
      <c r="I51" s="138">
        <f t="shared" si="4"/>
        <v>81978.317</v>
      </c>
      <c r="J51" s="139">
        <f t="shared" si="5"/>
        <v>69473.15</v>
      </c>
      <c r="K51" s="264"/>
      <c r="L51" s="264"/>
      <c r="M51" s="206"/>
    </row>
    <row r="52" spans="1:13" ht="14.25" thickBot="1">
      <c r="A52" s="141" t="s">
        <v>2</v>
      </c>
      <c r="B52" s="125" t="s">
        <v>4</v>
      </c>
      <c r="C52" s="100" t="s">
        <v>27</v>
      </c>
      <c r="D52" s="79">
        <v>63790</v>
      </c>
      <c r="E52" s="124">
        <v>0</v>
      </c>
      <c r="F52" s="122">
        <v>0</v>
      </c>
      <c r="G52" s="96">
        <v>1539.15</v>
      </c>
      <c r="H52" s="96">
        <f t="shared" si="3"/>
        <v>11759.247</v>
      </c>
      <c r="I52" s="138">
        <f t="shared" si="4"/>
        <v>77088.397</v>
      </c>
      <c r="J52" s="139">
        <f t="shared" si="5"/>
        <v>65329.149999999994</v>
      </c>
      <c r="K52" s="18"/>
      <c r="L52" s="207"/>
      <c r="M52" s="157"/>
    </row>
    <row r="53" spans="1:13" s="146" customFormat="1" ht="13.5" thickBot="1">
      <c r="A53" s="141" t="s">
        <v>2</v>
      </c>
      <c r="B53" s="99" t="s">
        <v>13</v>
      </c>
      <c r="C53" s="100" t="s">
        <v>27</v>
      </c>
      <c r="D53" s="79">
        <v>67071</v>
      </c>
      <c r="E53" s="124">
        <v>0</v>
      </c>
      <c r="F53" s="122">
        <v>0</v>
      </c>
      <c r="G53" s="96">
        <v>1539.15</v>
      </c>
      <c r="H53" s="96">
        <f t="shared" si="3"/>
        <v>12349.827</v>
      </c>
      <c r="I53" s="138">
        <f t="shared" si="4"/>
        <v>80959.977</v>
      </c>
      <c r="J53" s="139">
        <f t="shared" si="5"/>
        <v>68610.15</v>
      </c>
      <c r="K53" s="208"/>
      <c r="L53" s="207"/>
      <c r="M53" s="157"/>
    </row>
    <row r="54" spans="1:13" ht="13.5" thickBot="1">
      <c r="A54" s="61" t="s">
        <v>2</v>
      </c>
      <c r="B54" s="17" t="s">
        <v>28</v>
      </c>
      <c r="C54" s="105" t="s">
        <v>27</v>
      </c>
      <c r="D54" s="80">
        <v>68811</v>
      </c>
      <c r="E54" s="127">
        <v>0</v>
      </c>
      <c r="F54" s="209">
        <v>0</v>
      </c>
      <c r="G54" s="96">
        <v>1539.15</v>
      </c>
      <c r="H54" s="202">
        <f t="shared" si="3"/>
        <v>12663.026999999998</v>
      </c>
      <c r="I54" s="203">
        <f t="shared" si="4"/>
        <v>83013.177</v>
      </c>
      <c r="J54" s="204">
        <f t="shared" si="5"/>
        <v>70350.15</v>
      </c>
      <c r="K54" s="208"/>
      <c r="L54" s="207"/>
      <c r="M54" s="157"/>
    </row>
    <row r="55" spans="2:13" ht="15.75" customHeight="1" thickBot="1">
      <c r="B55" s="129"/>
      <c r="D55" s="130"/>
      <c r="G55" s="130"/>
      <c r="H55" s="130"/>
      <c r="I55" s="205"/>
      <c r="K55" s="18" t="s">
        <v>92</v>
      </c>
      <c r="L55" s="207"/>
      <c r="M55" s="157"/>
    </row>
    <row r="56" spans="1:13" ht="15.75" customHeight="1" thickBot="1">
      <c r="A56" s="253" t="s">
        <v>25</v>
      </c>
      <c r="B56" s="254"/>
      <c r="C56" s="254"/>
      <c r="D56" s="254"/>
      <c r="E56" s="254"/>
      <c r="F56" s="254"/>
      <c r="G56" s="254"/>
      <c r="H56" s="254"/>
      <c r="I56" s="254"/>
      <c r="J56" s="255"/>
      <c r="K56" s="157"/>
      <c r="L56" s="157"/>
      <c r="M56" s="157"/>
    </row>
    <row r="57" spans="1:13" ht="13.5" thickBot="1">
      <c r="A57" s="251" t="s">
        <v>14</v>
      </c>
      <c r="B57" s="252"/>
      <c r="C57" s="147" t="s">
        <v>7</v>
      </c>
      <c r="D57" s="112" t="s">
        <v>0</v>
      </c>
      <c r="E57" s="112" t="s">
        <v>15</v>
      </c>
      <c r="F57" s="112"/>
      <c r="G57" s="147" t="s">
        <v>16</v>
      </c>
      <c r="H57" s="112" t="s">
        <v>167</v>
      </c>
      <c r="I57" s="112" t="s">
        <v>1</v>
      </c>
      <c r="J57" s="68" t="s">
        <v>69</v>
      </c>
      <c r="K57" s="210"/>
      <c r="L57" s="200"/>
      <c r="M57" s="157"/>
    </row>
    <row r="58" spans="1:13" ht="13.5" thickBot="1">
      <c r="A58" s="148" t="s">
        <v>30</v>
      </c>
      <c r="B58" s="116" t="s">
        <v>80</v>
      </c>
      <c r="C58" s="95">
        <v>0.92</v>
      </c>
      <c r="D58" s="217">
        <v>70451</v>
      </c>
      <c r="E58" s="96">
        <v>1100</v>
      </c>
      <c r="F58" s="96">
        <v>0</v>
      </c>
      <c r="G58" s="96">
        <v>1539.15</v>
      </c>
      <c r="H58" s="96">
        <f aca="true" t="shared" si="6" ref="H58:H67">(D58-E58-F58+G58)*18%</f>
        <v>12760.226999999999</v>
      </c>
      <c r="I58" s="138">
        <f aca="true" t="shared" si="7" ref="I58:I67">D58-E58-F58+G58+H58</f>
        <v>83650.377</v>
      </c>
      <c r="J58" s="139">
        <f aca="true" t="shared" si="8" ref="J58:J67">I58-H58</f>
        <v>70890.15</v>
      </c>
      <c r="K58" s="208"/>
      <c r="L58" s="207"/>
      <c r="M58" s="149"/>
    </row>
    <row r="59" spans="1:13" ht="13.5" thickBot="1">
      <c r="A59" s="150" t="s">
        <v>173</v>
      </c>
      <c r="B59" s="118" t="s">
        <v>170</v>
      </c>
      <c r="C59" s="100">
        <v>1.1</v>
      </c>
      <c r="D59" s="218">
        <v>70051</v>
      </c>
      <c r="E59" s="96">
        <v>1100</v>
      </c>
      <c r="F59" s="96">
        <v>0</v>
      </c>
      <c r="G59" s="96">
        <v>1539.15</v>
      </c>
      <c r="H59" s="96">
        <f t="shared" si="6"/>
        <v>12688.226999999999</v>
      </c>
      <c r="I59" s="138">
        <f t="shared" si="7"/>
        <v>83178.377</v>
      </c>
      <c r="J59" s="139">
        <f>I59-H59</f>
        <v>70490.15</v>
      </c>
      <c r="K59" s="208"/>
      <c r="L59" s="207"/>
      <c r="M59" s="149"/>
    </row>
    <row r="60" spans="1:13" ht="13.5" thickBot="1">
      <c r="A60" s="150" t="s">
        <v>30</v>
      </c>
      <c r="B60" s="118" t="s">
        <v>120</v>
      </c>
      <c r="C60" s="100">
        <v>2</v>
      </c>
      <c r="D60" s="218">
        <v>70451</v>
      </c>
      <c r="E60" s="96">
        <v>1100</v>
      </c>
      <c r="F60" s="96">
        <v>0</v>
      </c>
      <c r="G60" s="96">
        <v>1539.15</v>
      </c>
      <c r="H60" s="96">
        <f t="shared" si="6"/>
        <v>12760.226999999999</v>
      </c>
      <c r="I60" s="138">
        <f t="shared" si="7"/>
        <v>83650.377</v>
      </c>
      <c r="J60" s="139">
        <f t="shared" si="8"/>
        <v>70890.15</v>
      </c>
      <c r="K60" s="208"/>
      <c r="L60" s="207"/>
      <c r="M60" s="149"/>
    </row>
    <row r="61" spans="1:13" ht="13.5" thickBot="1">
      <c r="A61" s="150" t="s">
        <v>30</v>
      </c>
      <c r="B61" s="118" t="s">
        <v>169</v>
      </c>
      <c r="C61" s="100">
        <v>3</v>
      </c>
      <c r="D61" s="218">
        <v>70351</v>
      </c>
      <c r="E61" s="96">
        <v>1100</v>
      </c>
      <c r="F61" s="96">
        <v>0</v>
      </c>
      <c r="G61" s="96">
        <v>1539.15</v>
      </c>
      <c r="H61" s="96">
        <f t="shared" si="6"/>
        <v>12742.226999999999</v>
      </c>
      <c r="I61" s="138">
        <f t="shared" si="7"/>
        <v>83532.377</v>
      </c>
      <c r="J61" s="139">
        <f t="shared" si="8"/>
        <v>70790.15</v>
      </c>
      <c r="K61" s="208"/>
      <c r="L61" s="207"/>
      <c r="M61" s="149"/>
    </row>
    <row r="62" spans="1:13" ht="13.5" thickBot="1">
      <c r="A62" s="150" t="s">
        <v>74</v>
      </c>
      <c r="B62" s="118" t="s">
        <v>12</v>
      </c>
      <c r="C62" s="100">
        <v>4.2</v>
      </c>
      <c r="D62" s="218">
        <v>79227</v>
      </c>
      <c r="E62" s="96">
        <v>1100</v>
      </c>
      <c r="F62" s="96">
        <v>0</v>
      </c>
      <c r="G62" s="96">
        <v>1539.15</v>
      </c>
      <c r="H62" s="96">
        <f t="shared" si="6"/>
        <v>14339.907</v>
      </c>
      <c r="I62" s="138">
        <f t="shared" si="7"/>
        <v>94006.057</v>
      </c>
      <c r="J62" s="139">
        <f t="shared" si="8"/>
        <v>79666.15</v>
      </c>
      <c r="K62" s="208"/>
      <c r="L62" s="207"/>
      <c r="M62" s="149"/>
    </row>
    <row r="63" spans="1:13" ht="14.25" customHeight="1" thickBot="1">
      <c r="A63" s="150" t="s">
        <v>36</v>
      </c>
      <c r="B63" s="118" t="s">
        <v>35</v>
      </c>
      <c r="C63" s="100">
        <v>6.5</v>
      </c>
      <c r="D63" s="218">
        <v>78421</v>
      </c>
      <c r="E63" s="96">
        <v>1100</v>
      </c>
      <c r="F63" s="96">
        <v>0</v>
      </c>
      <c r="G63" s="96">
        <v>1539.15</v>
      </c>
      <c r="H63" s="96">
        <f t="shared" si="6"/>
        <v>14194.827</v>
      </c>
      <c r="I63" s="138">
        <f t="shared" si="7"/>
        <v>93054.977</v>
      </c>
      <c r="J63" s="139">
        <f t="shared" si="8"/>
        <v>78860.15</v>
      </c>
      <c r="K63" s="157"/>
      <c r="L63" s="157"/>
      <c r="M63" s="149"/>
    </row>
    <row r="64" spans="1:13" ht="13.5" customHeight="1" thickBot="1">
      <c r="A64" s="150" t="s">
        <v>73</v>
      </c>
      <c r="B64" s="118" t="s">
        <v>72</v>
      </c>
      <c r="C64" s="100">
        <v>50</v>
      </c>
      <c r="D64" s="218">
        <v>79491</v>
      </c>
      <c r="E64" s="96">
        <v>1100</v>
      </c>
      <c r="F64" s="96">
        <v>0</v>
      </c>
      <c r="G64" s="96">
        <v>1539.15</v>
      </c>
      <c r="H64" s="96">
        <f t="shared" si="6"/>
        <v>14387.426999999998</v>
      </c>
      <c r="I64" s="138">
        <f t="shared" si="7"/>
        <v>94317.57699999999</v>
      </c>
      <c r="J64" s="139">
        <f t="shared" si="8"/>
        <v>79930.15</v>
      </c>
      <c r="K64" s="157"/>
      <c r="L64" s="157"/>
      <c r="M64" s="149"/>
    </row>
    <row r="65" spans="1:13" ht="13.5" thickBot="1">
      <c r="A65" s="150" t="s">
        <v>2</v>
      </c>
      <c r="B65" s="118" t="s">
        <v>29</v>
      </c>
      <c r="C65" s="100" t="s">
        <v>27</v>
      </c>
      <c r="D65" s="218">
        <v>71670</v>
      </c>
      <c r="E65" s="124">
        <v>0</v>
      </c>
      <c r="F65" s="122">
        <v>0</v>
      </c>
      <c r="G65" s="96">
        <v>1539.15</v>
      </c>
      <c r="H65" s="96">
        <f t="shared" si="6"/>
        <v>13177.646999999999</v>
      </c>
      <c r="I65" s="138">
        <f t="shared" si="7"/>
        <v>86386.79699999999</v>
      </c>
      <c r="J65" s="139">
        <f t="shared" si="8"/>
        <v>73209.15</v>
      </c>
      <c r="K65" s="157"/>
      <c r="L65" s="157"/>
      <c r="M65" s="149"/>
    </row>
    <row r="66" spans="1:13" ht="13.5" thickBot="1">
      <c r="A66" s="150" t="s">
        <v>2</v>
      </c>
      <c r="B66" s="118" t="s">
        <v>31</v>
      </c>
      <c r="C66" s="100" t="s">
        <v>27</v>
      </c>
      <c r="D66" s="218">
        <v>70864</v>
      </c>
      <c r="E66" s="124">
        <v>0</v>
      </c>
      <c r="F66" s="122">
        <v>0</v>
      </c>
      <c r="G66" s="96">
        <v>1539.15</v>
      </c>
      <c r="H66" s="96">
        <f t="shared" si="6"/>
        <v>13032.567</v>
      </c>
      <c r="I66" s="138">
        <f t="shared" si="7"/>
        <v>85435.71699999999</v>
      </c>
      <c r="J66" s="139">
        <f t="shared" si="8"/>
        <v>72403.15</v>
      </c>
      <c r="K66" s="157"/>
      <c r="L66" s="157"/>
      <c r="M66" s="149"/>
    </row>
    <row r="67" spans="1:13" ht="13.5" thickBot="1">
      <c r="A67" s="151" t="s">
        <v>2</v>
      </c>
      <c r="B67" s="152" t="s">
        <v>32</v>
      </c>
      <c r="C67" s="105" t="s">
        <v>27</v>
      </c>
      <c r="D67" s="219">
        <v>63571</v>
      </c>
      <c r="E67" s="127">
        <v>0</v>
      </c>
      <c r="F67" s="209">
        <v>0</v>
      </c>
      <c r="G67" s="96">
        <v>1539.15</v>
      </c>
      <c r="H67" s="202">
        <f t="shared" si="6"/>
        <v>11719.827</v>
      </c>
      <c r="I67" s="203">
        <f t="shared" si="7"/>
        <v>76829.977</v>
      </c>
      <c r="J67" s="204">
        <f t="shared" si="8"/>
        <v>65110.15</v>
      </c>
      <c r="K67" s="157"/>
      <c r="L67" s="157"/>
      <c r="M67" s="149"/>
    </row>
    <row r="68" spans="1:9" ht="12.75">
      <c r="A68" s="211"/>
      <c r="B68" s="92"/>
      <c r="C68" s="92"/>
      <c r="D68" s="92"/>
      <c r="E68" s="92"/>
      <c r="F68" s="92"/>
      <c r="G68" s="92"/>
      <c r="H68" s="92"/>
      <c r="I68" s="92"/>
    </row>
    <row r="69" spans="1:10" ht="13.5">
      <c r="A69" s="18"/>
      <c r="B69" s="36"/>
      <c r="C69" s="157"/>
      <c r="D69" s="37"/>
      <c r="E69" s="37"/>
      <c r="F69" s="37"/>
      <c r="G69" s="37"/>
      <c r="H69" s="191"/>
      <c r="I69" s="174"/>
      <c r="J69" s="174"/>
    </row>
    <row r="70" spans="1:3" ht="15">
      <c r="A70" s="212"/>
      <c r="B70" s="212"/>
      <c r="C70" s="212"/>
    </row>
    <row r="71" spans="2:11" ht="16.5" customHeight="1"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1:13" ht="12.75">
      <c r="A72" s="46"/>
      <c r="B72" s="157"/>
      <c r="C72" s="46"/>
      <c r="D72" s="157"/>
      <c r="E72" s="157"/>
      <c r="F72" s="157"/>
      <c r="G72" s="157"/>
      <c r="H72" s="157"/>
      <c r="I72" s="157"/>
      <c r="J72" s="157"/>
      <c r="K72" s="157"/>
      <c r="L72" s="157"/>
      <c r="M72" s="157"/>
    </row>
    <row r="73" spans="1:13" ht="12.75">
      <c r="A73" s="213"/>
      <c r="B73" s="213"/>
      <c r="C73" s="186"/>
      <c r="D73" s="42"/>
      <c r="E73" s="42"/>
      <c r="F73" s="42"/>
      <c r="G73" s="42"/>
      <c r="H73" s="42"/>
      <c r="I73" s="186"/>
      <c r="J73" s="42"/>
      <c r="K73" s="157"/>
      <c r="L73" s="157"/>
      <c r="M73" s="157"/>
    </row>
    <row r="74" spans="1:13" ht="12.75">
      <c r="A74" s="200"/>
      <c r="B74" s="201"/>
      <c r="C74" s="189"/>
      <c r="D74" s="190"/>
      <c r="E74" s="190"/>
      <c r="F74" s="190"/>
      <c r="G74" s="190"/>
      <c r="H74" s="190"/>
      <c r="I74" s="174"/>
      <c r="J74" s="174"/>
      <c r="K74" s="157"/>
      <c r="L74" s="157"/>
      <c r="M74" s="157"/>
    </row>
    <row r="75" spans="1:13" ht="12.75">
      <c r="A75" s="214"/>
      <c r="B75" s="201"/>
      <c r="C75" s="189"/>
      <c r="D75" s="190"/>
      <c r="E75" s="190"/>
      <c r="F75" s="190"/>
      <c r="G75" s="190"/>
      <c r="H75" s="191"/>
      <c r="I75" s="174"/>
      <c r="J75" s="174"/>
      <c r="K75" s="157"/>
      <c r="L75" s="157"/>
      <c r="M75" s="157"/>
    </row>
    <row r="76" spans="1:13" ht="12.7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</row>
    <row r="77" spans="1:13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8" spans="1:13" ht="12.75">
      <c r="A78" s="46"/>
      <c r="B78" s="157"/>
      <c r="C78" s="46"/>
      <c r="D78" s="157"/>
      <c r="E78" s="157"/>
      <c r="F78" s="157"/>
      <c r="G78" s="157"/>
      <c r="H78" s="157"/>
      <c r="I78" s="157"/>
      <c r="J78" s="157"/>
      <c r="K78" s="157"/>
      <c r="L78" s="157"/>
      <c r="M78" s="157"/>
    </row>
    <row r="79" spans="1:13" ht="12.7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</row>
    <row r="80" spans="1:13" ht="12.75">
      <c r="A80" s="213"/>
      <c r="B80" s="213"/>
      <c r="C80" s="42"/>
      <c r="D80" s="42"/>
      <c r="E80" s="42"/>
      <c r="F80" s="42"/>
      <c r="G80" s="42"/>
      <c r="H80" s="42"/>
      <c r="I80" s="186"/>
      <c r="J80" s="42"/>
      <c r="K80" s="157"/>
      <c r="L80" s="157"/>
      <c r="M80" s="157"/>
    </row>
    <row r="81" spans="1:13" ht="12.75">
      <c r="A81" s="36"/>
      <c r="B81" s="36"/>
      <c r="C81" s="189"/>
      <c r="D81" s="149"/>
      <c r="E81" s="149"/>
      <c r="F81" s="149"/>
      <c r="G81" s="149"/>
      <c r="H81" s="215"/>
      <c r="I81" s="174"/>
      <c r="J81" s="174"/>
      <c r="K81" s="157"/>
      <c r="L81" s="157"/>
      <c r="M81" s="157"/>
    </row>
    <row r="82" spans="1:13" ht="12.75">
      <c r="A82" s="36"/>
      <c r="B82" s="36"/>
      <c r="C82" s="189"/>
      <c r="D82" s="149"/>
      <c r="E82" s="149"/>
      <c r="F82" s="149"/>
      <c r="G82" s="149"/>
      <c r="H82" s="215"/>
      <c r="I82" s="174"/>
      <c r="J82" s="174"/>
      <c r="K82" s="157"/>
      <c r="L82" s="157"/>
      <c r="M82" s="157"/>
    </row>
    <row r="83" spans="1:13" ht="12.75">
      <c r="A83" s="36"/>
      <c r="B83" s="36"/>
      <c r="C83" s="189"/>
      <c r="D83" s="149"/>
      <c r="E83" s="149"/>
      <c r="F83" s="149"/>
      <c r="G83" s="149"/>
      <c r="H83" s="215"/>
      <c r="I83" s="174"/>
      <c r="J83" s="174"/>
      <c r="K83" s="157"/>
      <c r="L83" s="157"/>
      <c r="M83" s="157"/>
    </row>
    <row r="84" spans="1:13" ht="12.7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</row>
    <row r="85" spans="1:13" ht="12.7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</row>
    <row r="86" spans="1:13" ht="12.75">
      <c r="A86" s="46"/>
      <c r="B86" s="157"/>
      <c r="C86" s="46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7" spans="1:13" ht="12.75">
      <c r="A87" s="213"/>
      <c r="B87" s="213"/>
      <c r="C87" s="186"/>
      <c r="D87" s="42"/>
      <c r="E87" s="42"/>
      <c r="F87" s="42"/>
      <c r="G87" s="42"/>
      <c r="H87" s="42"/>
      <c r="I87" s="186"/>
      <c r="J87" s="42"/>
      <c r="K87" s="157"/>
      <c r="L87" s="157"/>
      <c r="M87" s="157"/>
    </row>
    <row r="88" spans="1:13" ht="12.75">
      <c r="A88" s="200"/>
      <c r="B88" s="201"/>
      <c r="C88" s="189"/>
      <c r="D88" s="190"/>
      <c r="E88" s="190"/>
      <c r="F88" s="190"/>
      <c r="G88" s="190"/>
      <c r="H88" s="190"/>
      <c r="I88" s="174"/>
      <c r="J88" s="174"/>
      <c r="K88" s="157"/>
      <c r="L88" s="157"/>
      <c r="M88" s="157"/>
    </row>
    <row r="89" spans="1:13" ht="12.75">
      <c r="A89" s="214"/>
      <c r="B89" s="201"/>
      <c r="C89" s="189"/>
      <c r="D89" s="190"/>
      <c r="E89" s="190"/>
      <c r="F89" s="190"/>
      <c r="G89" s="190"/>
      <c r="H89" s="191"/>
      <c r="I89" s="174"/>
      <c r="J89" s="174"/>
      <c r="K89" s="157"/>
      <c r="L89" s="157"/>
      <c r="M89" s="157"/>
    </row>
    <row r="90" spans="2:11" ht="12.75"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</sheetData>
  <sheetProtection/>
  <mergeCells count="15">
    <mergeCell ref="K9:M10"/>
    <mergeCell ref="K35:M36"/>
    <mergeCell ref="A9:J9"/>
    <mergeCell ref="A36:B36"/>
    <mergeCell ref="A10:J10"/>
    <mergeCell ref="K51:L51"/>
    <mergeCell ref="B5:J5"/>
    <mergeCell ref="A6:J6"/>
    <mergeCell ref="A1:J1"/>
    <mergeCell ref="B3:J3"/>
    <mergeCell ref="B4:J4"/>
    <mergeCell ref="A57:B57"/>
    <mergeCell ref="A11:B11"/>
    <mergeCell ref="A35:J35"/>
    <mergeCell ref="A56:J56"/>
  </mergeCells>
  <printOptions/>
  <pageMargins left="0.511811023622047" right="0.236220472440945" top="0.261811024" bottom="0.261811024" header="0.236220472440945" footer="0.511811023622047"/>
  <pageSetup horizontalDpi="600" verticalDpi="600" orientation="landscape" paperSize="9" scale="52" r:id="rId2"/>
  <ignoredErrors>
    <ignoredError sqref="B37 B3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zoomScale="125" zoomScaleNormal="125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customWidth="1"/>
    <col min="2" max="3" width="9.140625" style="0" hidden="1" customWidth="1"/>
  </cols>
  <sheetData>
    <row r="1" spans="1:3" ht="13.5" thickBot="1">
      <c r="A1" s="325" t="s">
        <v>188</v>
      </c>
      <c r="B1" s="326"/>
      <c r="C1" s="327"/>
    </row>
    <row r="2" spans="1:3" ht="12.75">
      <c r="A2" s="62" t="s">
        <v>37</v>
      </c>
      <c r="B2" s="63"/>
      <c r="C2" s="63"/>
    </row>
    <row r="3" spans="1:3" ht="12.75">
      <c r="A3" s="31" t="s">
        <v>38</v>
      </c>
      <c r="B3" s="31"/>
      <c r="C3" s="31"/>
    </row>
    <row r="4" spans="1:3" ht="12.75">
      <c r="A4" s="31" t="s">
        <v>39</v>
      </c>
      <c r="B4" s="31"/>
      <c r="C4" s="31"/>
    </row>
    <row r="5" spans="1:3" ht="12.75">
      <c r="A5" s="31" t="s">
        <v>40</v>
      </c>
      <c r="B5" s="31"/>
      <c r="C5" s="31"/>
    </row>
    <row r="6" spans="1:3" ht="12.75">
      <c r="A6" s="32" t="s">
        <v>41</v>
      </c>
      <c r="B6" s="31"/>
      <c r="C6" s="31"/>
    </row>
    <row r="7" spans="1:3" ht="12.75">
      <c r="A7" s="31" t="s">
        <v>42</v>
      </c>
      <c r="B7" s="31"/>
      <c r="C7" s="31"/>
    </row>
    <row r="8" spans="1:3" ht="12.75">
      <c r="A8" s="31" t="s">
        <v>154</v>
      </c>
      <c r="B8" s="31"/>
      <c r="C8" s="31"/>
    </row>
    <row r="9" spans="1:3" ht="12.75">
      <c r="A9" s="30" t="s">
        <v>43</v>
      </c>
      <c r="B9" s="31"/>
      <c r="C9" s="31"/>
    </row>
    <row r="10" spans="1:3" ht="12.75">
      <c r="A10" s="31" t="s">
        <v>157</v>
      </c>
      <c r="B10" s="31"/>
      <c r="C10" s="31"/>
    </row>
    <row r="11" spans="1:3" ht="12.75">
      <c r="A11" s="31" t="s">
        <v>44</v>
      </c>
      <c r="B11" s="31"/>
      <c r="C11" s="31"/>
    </row>
    <row r="12" spans="1:3" ht="12.75">
      <c r="A12" s="31" t="s">
        <v>45</v>
      </c>
      <c r="B12" s="31"/>
      <c r="C12" s="31"/>
    </row>
    <row r="13" spans="1:3" ht="12.75">
      <c r="A13" s="31" t="s">
        <v>46</v>
      </c>
      <c r="B13" s="31"/>
      <c r="C13" s="31"/>
    </row>
    <row r="14" spans="1:3" ht="12.75">
      <c r="A14" s="31" t="s">
        <v>47</v>
      </c>
      <c r="B14" s="31"/>
      <c r="C14" s="31"/>
    </row>
    <row r="15" spans="1:3" ht="12.75">
      <c r="A15" s="31" t="s">
        <v>158</v>
      </c>
      <c r="B15" s="31"/>
      <c r="C15" s="31"/>
    </row>
    <row r="16" spans="1:3" ht="12.75">
      <c r="A16" s="32" t="s">
        <v>48</v>
      </c>
      <c r="B16" s="31"/>
      <c r="C16" s="31"/>
    </row>
    <row r="17" spans="1:3" ht="12.75">
      <c r="A17" s="31" t="s">
        <v>115</v>
      </c>
      <c r="B17" s="31"/>
      <c r="C17" s="31"/>
    </row>
    <row r="18" spans="1:3" ht="12.75">
      <c r="A18" s="31"/>
      <c r="B18" s="31"/>
      <c r="C18" s="31"/>
    </row>
    <row r="19" spans="1:3" ht="12.75">
      <c r="A19" s="30" t="s">
        <v>49</v>
      </c>
      <c r="B19" s="31"/>
      <c r="C19" s="31"/>
    </row>
    <row r="20" spans="1:3" ht="12.75">
      <c r="A20" s="31" t="s">
        <v>50</v>
      </c>
      <c r="B20" s="31"/>
      <c r="C20" s="31"/>
    </row>
    <row r="21" spans="1:3" ht="12.75">
      <c r="A21" s="32" t="s">
        <v>51</v>
      </c>
      <c r="B21" s="31"/>
      <c r="C21" s="31"/>
    </row>
    <row r="22" spans="1:3" ht="12.75">
      <c r="A22" s="31" t="s">
        <v>52</v>
      </c>
      <c r="B22" s="31"/>
      <c r="C22" s="31"/>
    </row>
    <row r="23" spans="1:3" ht="12.75">
      <c r="A23" s="31" t="s">
        <v>177</v>
      </c>
      <c r="B23" s="31"/>
      <c r="C23" s="31"/>
    </row>
    <row r="24" spans="1:3" ht="12.75">
      <c r="A24" s="31" t="s">
        <v>53</v>
      </c>
      <c r="B24" s="31"/>
      <c r="C24" s="31"/>
    </row>
    <row r="25" spans="1:3" ht="12.75">
      <c r="A25" s="31"/>
      <c r="B25" s="31"/>
      <c r="C25" s="31"/>
    </row>
    <row r="26" spans="1:3" ht="12.75">
      <c r="A26" s="30" t="s">
        <v>54</v>
      </c>
      <c r="B26" s="31"/>
      <c r="C26" s="31"/>
    </row>
    <row r="27" spans="1:3" ht="12.75">
      <c r="A27" s="31" t="s">
        <v>176</v>
      </c>
      <c r="B27" s="31"/>
      <c r="C27" s="31"/>
    </row>
    <row r="28" spans="1:3" ht="12.75">
      <c r="A28" s="31" t="s">
        <v>174</v>
      </c>
      <c r="B28" s="31"/>
      <c r="C28" s="31"/>
    </row>
    <row r="29" spans="1:3" ht="12.75">
      <c r="A29" s="31" t="s">
        <v>175</v>
      </c>
      <c r="B29" s="31"/>
      <c r="C29" s="31"/>
    </row>
    <row r="30" spans="1:3" ht="12.75">
      <c r="A30" s="30" t="s">
        <v>55</v>
      </c>
      <c r="B30" s="31"/>
      <c r="C30" s="31"/>
    </row>
    <row r="31" spans="1:3" ht="12.75">
      <c r="A31" s="31" t="s">
        <v>56</v>
      </c>
      <c r="B31" s="31"/>
      <c r="C31" s="31"/>
    </row>
    <row r="32" spans="1:3" ht="12.75">
      <c r="A32" s="31" t="s">
        <v>57</v>
      </c>
      <c r="B32" s="31"/>
      <c r="C32" s="31"/>
    </row>
    <row r="33" spans="1:3" ht="12.75">
      <c r="A33" s="32" t="s">
        <v>58</v>
      </c>
      <c r="B33" s="31"/>
      <c r="C33" s="31"/>
    </row>
    <row r="34" spans="1:3" ht="12.75">
      <c r="A34" s="31"/>
      <c r="B34" s="31"/>
      <c r="C34" s="31"/>
    </row>
    <row r="35" spans="1:3" ht="12.75">
      <c r="A35" s="31" t="s">
        <v>59</v>
      </c>
      <c r="B35" s="31"/>
      <c r="C35" s="31"/>
    </row>
    <row r="36" spans="1:3" ht="12.75">
      <c r="A36" s="30" t="s">
        <v>60</v>
      </c>
      <c r="B36" s="31"/>
      <c r="C36" s="31"/>
    </row>
    <row r="37" spans="1:3" ht="12.75">
      <c r="A37" s="31" t="s">
        <v>116</v>
      </c>
      <c r="B37" s="31"/>
      <c r="C37" s="31"/>
    </row>
    <row r="38" spans="1:3" ht="12.75">
      <c r="A38" s="31"/>
      <c r="B38" s="31"/>
      <c r="C38" s="31"/>
    </row>
    <row r="39" spans="1:3" ht="12.75">
      <c r="A39" s="31" t="s">
        <v>61</v>
      </c>
      <c r="B39" s="31"/>
      <c r="C39" s="31"/>
    </row>
    <row r="40" spans="1:3" ht="12.75">
      <c r="A40" s="31"/>
      <c r="B40" s="31"/>
      <c r="C40" s="31"/>
    </row>
    <row r="41" spans="1:3" ht="12.75">
      <c r="A41" s="31" t="s">
        <v>62</v>
      </c>
      <c r="B41" s="31"/>
      <c r="C41" s="31"/>
    </row>
    <row r="42" spans="1:3" ht="12.75">
      <c r="A42" s="31" t="s">
        <v>63</v>
      </c>
      <c r="B42" s="31"/>
      <c r="C42" s="31"/>
    </row>
    <row r="43" spans="1:3" ht="12.75">
      <c r="A43" s="33" t="s">
        <v>64</v>
      </c>
      <c r="B43" s="34"/>
      <c r="C43" s="31"/>
    </row>
    <row r="44" spans="1:3" ht="12.75">
      <c r="A44" s="31" t="s">
        <v>65</v>
      </c>
      <c r="B44" s="31"/>
      <c r="C44" s="31"/>
    </row>
    <row r="45" spans="1:3" ht="12.75">
      <c r="A45" s="31" t="s">
        <v>66</v>
      </c>
      <c r="B45" s="31"/>
      <c r="C45" s="31"/>
    </row>
    <row r="46" spans="1:3" ht="12.75">
      <c r="A46" s="31" t="s">
        <v>67</v>
      </c>
      <c r="B46" s="31"/>
      <c r="C46" s="31"/>
    </row>
    <row r="47" spans="1:3" ht="12.75">
      <c r="A47" s="31" t="s">
        <v>68</v>
      </c>
      <c r="B47" s="31"/>
      <c r="C47" s="31"/>
    </row>
    <row r="48" spans="1:3" ht="12.75">
      <c r="A48" s="31" t="s">
        <v>117</v>
      </c>
      <c r="B48" s="31"/>
      <c r="C48" s="31"/>
    </row>
    <row r="49" ht="12.75">
      <c r="A49" s="33" t="s">
        <v>109</v>
      </c>
    </row>
    <row r="50" ht="12.75">
      <c r="A50" s="33" t="s">
        <v>118</v>
      </c>
    </row>
    <row r="51" ht="12.75">
      <c r="A51" s="38" t="s">
        <v>110</v>
      </c>
    </row>
    <row r="52" ht="12.75">
      <c r="A52" s="33" t="s">
        <v>119</v>
      </c>
    </row>
  </sheetData>
  <sheetProtection/>
  <mergeCells count="1">
    <mergeCell ref="A1:C1"/>
  </mergeCells>
  <printOptions/>
  <pageMargins left="0.5" right="0.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6" sqref="A6:H6"/>
    </sheetView>
  </sheetViews>
  <sheetFormatPr defaultColWidth="9.140625" defaultRowHeight="12.75"/>
  <cols>
    <col min="1" max="1" width="11.8515625" style="52" customWidth="1"/>
    <col min="2" max="2" width="20.28125" style="52" customWidth="1"/>
    <col min="3" max="3" width="8.7109375" style="52" customWidth="1"/>
    <col min="4" max="6" width="11.421875" style="52" customWidth="1"/>
    <col min="7" max="7" width="13.00390625" style="52" customWidth="1"/>
    <col min="8" max="8" width="12.421875" style="52" customWidth="1"/>
    <col min="9" max="9" width="13.140625" style="52" bestFit="1" customWidth="1"/>
    <col min="10" max="16384" width="9.140625" style="52" customWidth="1"/>
  </cols>
  <sheetData>
    <row r="1" spans="1:8" ht="23.25">
      <c r="A1" s="265" t="s">
        <v>87</v>
      </c>
      <c r="B1" s="266"/>
      <c r="C1" s="266"/>
      <c r="D1" s="266"/>
      <c r="E1" s="266"/>
      <c r="F1" s="266"/>
      <c r="G1" s="266"/>
      <c r="H1" s="266"/>
    </row>
    <row r="2" spans="1:8" ht="16.5">
      <c r="A2" s="60" t="s">
        <v>82</v>
      </c>
      <c r="B2" s="29"/>
      <c r="C2" s="29"/>
      <c r="D2" s="29"/>
      <c r="E2" s="29"/>
      <c r="F2" s="29"/>
      <c r="G2" s="29"/>
      <c r="H2" s="29"/>
    </row>
    <row r="3" spans="1:8" s="53" customFormat="1" ht="12.75">
      <c r="A3" s="267" t="s">
        <v>83</v>
      </c>
      <c r="B3" s="267"/>
      <c r="C3" s="267"/>
      <c r="D3" s="267"/>
      <c r="E3" s="267"/>
      <c r="F3" s="267"/>
      <c r="G3" s="267"/>
      <c r="H3" s="267"/>
    </row>
    <row r="4" spans="1:8" s="53" customFormat="1" ht="12.75">
      <c r="A4" s="267" t="s">
        <v>84</v>
      </c>
      <c r="B4" s="267"/>
      <c r="C4" s="267"/>
      <c r="D4" s="267"/>
      <c r="E4" s="267"/>
      <c r="F4" s="267"/>
      <c r="G4" s="267"/>
      <c r="H4" s="267"/>
    </row>
    <row r="5" spans="1:8" s="53" customFormat="1" ht="12.75">
      <c r="A5" s="267" t="s">
        <v>85</v>
      </c>
      <c r="B5" s="267"/>
      <c r="C5" s="267"/>
      <c r="D5" s="267"/>
      <c r="E5" s="267"/>
      <c r="F5" s="267"/>
      <c r="G5" s="267"/>
      <c r="H5" s="267"/>
    </row>
    <row r="6" spans="1:8" ht="15">
      <c r="A6" s="268" t="s">
        <v>86</v>
      </c>
      <c r="B6" s="268"/>
      <c r="C6" s="268"/>
      <c r="D6" s="268"/>
      <c r="E6" s="268"/>
      <c r="F6" s="268"/>
      <c r="G6" s="268"/>
      <c r="H6" s="268"/>
    </row>
    <row r="7" spans="1:8" ht="15.75" thickBot="1">
      <c r="A7" s="54"/>
      <c r="B7" s="54"/>
      <c r="C7" s="54"/>
      <c r="D7" s="54"/>
      <c r="E7" s="54"/>
      <c r="F7" s="54"/>
      <c r="G7" s="54"/>
      <c r="H7" s="54"/>
    </row>
    <row r="8" spans="1:9" ht="13.5" thickBot="1">
      <c r="A8" s="269" t="s">
        <v>186</v>
      </c>
      <c r="B8" s="270"/>
      <c r="C8" s="270"/>
      <c r="D8" s="270"/>
      <c r="E8" s="270"/>
      <c r="F8" s="270"/>
      <c r="G8" s="270"/>
      <c r="H8" s="270"/>
      <c r="I8" s="271"/>
    </row>
    <row r="9" spans="1:9" ht="13.5" thickBot="1">
      <c r="A9" s="269" t="s">
        <v>26</v>
      </c>
      <c r="B9" s="270"/>
      <c r="C9" s="270"/>
      <c r="D9" s="270"/>
      <c r="E9" s="270"/>
      <c r="F9" s="270"/>
      <c r="G9" s="270"/>
      <c r="H9" s="270"/>
      <c r="I9" s="271"/>
    </row>
    <row r="10" spans="1:9" ht="13.5" thickBot="1">
      <c r="A10" s="273" t="s">
        <v>14</v>
      </c>
      <c r="B10" s="274"/>
      <c r="C10" s="71" t="s">
        <v>7</v>
      </c>
      <c r="D10" s="47" t="s">
        <v>0</v>
      </c>
      <c r="E10" s="12" t="s">
        <v>15</v>
      </c>
      <c r="F10" s="76"/>
      <c r="G10" s="47" t="s">
        <v>167</v>
      </c>
      <c r="H10" s="48" t="s">
        <v>1</v>
      </c>
      <c r="I10" s="50" t="s">
        <v>69</v>
      </c>
    </row>
    <row r="11" spans="1:11" ht="13.5" thickBot="1">
      <c r="A11" s="13" t="s">
        <v>155</v>
      </c>
      <c r="B11" s="14" t="s">
        <v>102</v>
      </c>
      <c r="C11" s="15">
        <v>11</v>
      </c>
      <c r="D11" s="78">
        <v>85248</v>
      </c>
      <c r="E11" s="89">
        <v>1100</v>
      </c>
      <c r="F11" s="89"/>
      <c r="G11" s="89">
        <f>(D11-E11)*18%</f>
        <v>15146.64</v>
      </c>
      <c r="H11" s="89">
        <f>D11-E11+G11</f>
        <v>99294.64</v>
      </c>
      <c r="I11" s="97">
        <f>H11-G11</f>
        <v>84148</v>
      </c>
      <c r="J11" s="106"/>
      <c r="K11" s="106"/>
    </row>
    <row r="12" spans="1:11" ht="13.5" thickBot="1">
      <c r="A12" s="6" t="s">
        <v>155</v>
      </c>
      <c r="B12" s="2" t="s">
        <v>98</v>
      </c>
      <c r="C12" s="9" t="s">
        <v>101</v>
      </c>
      <c r="D12" s="79">
        <v>84448</v>
      </c>
      <c r="E12" s="90">
        <v>1100</v>
      </c>
      <c r="F12" s="90"/>
      <c r="G12" s="90">
        <f aca="true" t="shared" si="0" ref="G12:G32">(D12-E12)*18%</f>
        <v>15002.64</v>
      </c>
      <c r="H12" s="90">
        <f aca="true" t="shared" si="1" ref="H12:H32">D12-E12+G12</f>
        <v>98350.64</v>
      </c>
      <c r="I12" s="97">
        <f aca="true" t="shared" si="2" ref="I12:I32">H12-G12</f>
        <v>83348</v>
      </c>
      <c r="J12" s="106"/>
      <c r="K12" s="106"/>
    </row>
    <row r="13" spans="1:11" ht="13.5" thickBot="1">
      <c r="A13" s="6" t="s">
        <v>155</v>
      </c>
      <c r="B13" s="2" t="s">
        <v>20</v>
      </c>
      <c r="C13" s="9">
        <v>6</v>
      </c>
      <c r="D13" s="79">
        <v>84998</v>
      </c>
      <c r="E13" s="90">
        <v>1100</v>
      </c>
      <c r="F13" s="90"/>
      <c r="G13" s="90">
        <f t="shared" si="0"/>
        <v>15101.64</v>
      </c>
      <c r="H13" s="90">
        <f t="shared" si="1"/>
        <v>98999.64</v>
      </c>
      <c r="I13" s="97">
        <f t="shared" si="2"/>
        <v>83898</v>
      </c>
      <c r="J13" s="106"/>
      <c r="K13" s="106"/>
    </row>
    <row r="14" spans="1:11" ht="13.5" thickBot="1">
      <c r="A14" s="6" t="s">
        <v>155</v>
      </c>
      <c r="B14" s="2" t="s">
        <v>21</v>
      </c>
      <c r="C14" s="9">
        <v>3</v>
      </c>
      <c r="D14" s="79">
        <v>85198</v>
      </c>
      <c r="E14" s="90">
        <v>1100</v>
      </c>
      <c r="F14" s="90"/>
      <c r="G14" s="90">
        <f t="shared" si="0"/>
        <v>15137.64</v>
      </c>
      <c r="H14" s="90">
        <f t="shared" si="1"/>
        <v>99235.64</v>
      </c>
      <c r="I14" s="97">
        <f t="shared" si="2"/>
        <v>84098</v>
      </c>
      <c r="J14" s="106"/>
      <c r="K14" s="106"/>
    </row>
    <row r="15" spans="1:11" ht="13.5" thickBot="1">
      <c r="A15" s="6" t="s">
        <v>155</v>
      </c>
      <c r="B15" s="2" t="s">
        <v>164</v>
      </c>
      <c r="C15" s="9">
        <v>3.4</v>
      </c>
      <c r="D15" s="79">
        <v>87468</v>
      </c>
      <c r="E15" s="90">
        <v>1100</v>
      </c>
      <c r="F15" s="90"/>
      <c r="G15" s="90">
        <f t="shared" si="0"/>
        <v>15546.24</v>
      </c>
      <c r="H15" s="90">
        <f t="shared" si="1"/>
        <v>101914.24</v>
      </c>
      <c r="I15" s="97">
        <f t="shared" si="2"/>
        <v>86368</v>
      </c>
      <c r="J15" s="106"/>
      <c r="K15" s="106"/>
    </row>
    <row r="16" spans="1:11" ht="13.5" thickBot="1">
      <c r="A16" s="6" t="s">
        <v>6</v>
      </c>
      <c r="B16" s="2" t="s">
        <v>17</v>
      </c>
      <c r="C16" s="9">
        <v>3</v>
      </c>
      <c r="D16" s="79">
        <v>85998</v>
      </c>
      <c r="E16" s="90">
        <v>1100</v>
      </c>
      <c r="F16" s="90"/>
      <c r="G16" s="90">
        <f t="shared" si="0"/>
        <v>15281.64</v>
      </c>
      <c r="H16" s="90">
        <f t="shared" si="1"/>
        <v>100179.64</v>
      </c>
      <c r="I16" s="97">
        <f t="shared" si="2"/>
        <v>84898</v>
      </c>
      <c r="J16" s="106"/>
      <c r="K16" s="106"/>
    </row>
    <row r="17" spans="1:11" ht="13.5" thickBot="1">
      <c r="A17" s="6" t="s">
        <v>18</v>
      </c>
      <c r="B17" s="2" t="s">
        <v>19</v>
      </c>
      <c r="C17" s="9">
        <v>11</v>
      </c>
      <c r="D17" s="79">
        <v>86448</v>
      </c>
      <c r="E17" s="90">
        <v>1100</v>
      </c>
      <c r="F17" s="90"/>
      <c r="G17" s="90">
        <f t="shared" si="0"/>
        <v>15362.64</v>
      </c>
      <c r="H17" s="90">
        <f t="shared" si="1"/>
        <v>100710.64</v>
      </c>
      <c r="I17" s="97">
        <f t="shared" si="2"/>
        <v>85348</v>
      </c>
      <c r="J17" s="106"/>
      <c r="K17" s="106"/>
    </row>
    <row r="18" spans="1:11" ht="13.5" thickBot="1">
      <c r="A18" s="6" t="s">
        <v>156</v>
      </c>
      <c r="B18" s="2" t="s">
        <v>79</v>
      </c>
      <c r="C18" s="9">
        <v>12</v>
      </c>
      <c r="D18" s="79">
        <v>92228</v>
      </c>
      <c r="E18" s="90">
        <v>1100</v>
      </c>
      <c r="F18" s="90"/>
      <c r="G18" s="90">
        <f t="shared" si="0"/>
        <v>16403.04</v>
      </c>
      <c r="H18" s="90">
        <f t="shared" si="1"/>
        <v>107531.04000000001</v>
      </c>
      <c r="I18" s="97">
        <f t="shared" si="2"/>
        <v>91128</v>
      </c>
      <c r="J18" s="106"/>
      <c r="K18" s="106"/>
    </row>
    <row r="19" spans="1:11" ht="13.5" thickBot="1">
      <c r="A19" s="6" t="s">
        <v>95</v>
      </c>
      <c r="B19" s="2" t="s">
        <v>96</v>
      </c>
      <c r="C19" s="9"/>
      <c r="D19" s="79">
        <v>91428</v>
      </c>
      <c r="E19" s="90">
        <v>1100</v>
      </c>
      <c r="F19" s="90"/>
      <c r="G19" s="90">
        <f t="shared" si="0"/>
        <v>16259.039999999999</v>
      </c>
      <c r="H19" s="90">
        <f t="shared" si="1"/>
        <v>106587.04</v>
      </c>
      <c r="I19" s="97">
        <f t="shared" si="2"/>
        <v>90328</v>
      </c>
      <c r="J19" s="106"/>
      <c r="K19" s="106"/>
    </row>
    <row r="20" spans="1:11" ht="13.5" thickBot="1">
      <c r="A20" s="6" t="s">
        <v>104</v>
      </c>
      <c r="B20" s="2" t="s">
        <v>105</v>
      </c>
      <c r="C20" s="9">
        <v>12</v>
      </c>
      <c r="D20" s="79">
        <v>86678</v>
      </c>
      <c r="E20" s="90">
        <v>1100</v>
      </c>
      <c r="F20" s="90"/>
      <c r="G20" s="90">
        <f t="shared" si="0"/>
        <v>15404.039999999999</v>
      </c>
      <c r="H20" s="90">
        <f t="shared" si="1"/>
        <v>100982.04</v>
      </c>
      <c r="I20" s="97">
        <f t="shared" si="2"/>
        <v>85578</v>
      </c>
      <c r="J20" s="106"/>
      <c r="K20" s="106"/>
    </row>
    <row r="21" spans="1:11" ht="13.5" thickBot="1">
      <c r="A21" s="6" t="s">
        <v>104</v>
      </c>
      <c r="B21" s="2" t="s">
        <v>153</v>
      </c>
      <c r="C21" s="9">
        <v>10</v>
      </c>
      <c r="D21" s="79">
        <v>88528</v>
      </c>
      <c r="E21" s="90">
        <v>1100</v>
      </c>
      <c r="F21" s="90"/>
      <c r="G21" s="90">
        <f t="shared" si="0"/>
        <v>15737.039999999999</v>
      </c>
      <c r="H21" s="90">
        <f t="shared" si="1"/>
        <v>103165.04</v>
      </c>
      <c r="I21" s="97">
        <f t="shared" si="2"/>
        <v>87428</v>
      </c>
      <c r="J21" s="106"/>
      <c r="K21" s="106"/>
    </row>
    <row r="22" spans="1:11" ht="13.5" thickBot="1">
      <c r="A22" s="6" t="s">
        <v>104</v>
      </c>
      <c r="B22" s="2" t="s">
        <v>94</v>
      </c>
      <c r="C22" s="9">
        <v>1.9</v>
      </c>
      <c r="D22" s="79">
        <v>93328</v>
      </c>
      <c r="E22" s="90">
        <v>1100</v>
      </c>
      <c r="F22" s="90"/>
      <c r="G22" s="90">
        <f t="shared" si="0"/>
        <v>16601.04</v>
      </c>
      <c r="H22" s="90">
        <f t="shared" si="1"/>
        <v>108829.04000000001</v>
      </c>
      <c r="I22" s="97">
        <f t="shared" si="2"/>
        <v>92228</v>
      </c>
      <c r="J22" s="106"/>
      <c r="K22" s="106"/>
    </row>
    <row r="23" spans="1:11" ht="13.5" thickBot="1">
      <c r="A23" s="6" t="s">
        <v>104</v>
      </c>
      <c r="B23" s="2" t="s">
        <v>81</v>
      </c>
      <c r="C23" s="9">
        <v>3</v>
      </c>
      <c r="D23" s="79">
        <v>86628</v>
      </c>
      <c r="E23" s="90">
        <v>1100</v>
      </c>
      <c r="F23" s="90"/>
      <c r="G23" s="90">
        <f t="shared" si="0"/>
        <v>15395.039999999999</v>
      </c>
      <c r="H23" s="90">
        <f t="shared" si="1"/>
        <v>100923.04</v>
      </c>
      <c r="I23" s="97">
        <f t="shared" si="2"/>
        <v>85528</v>
      </c>
      <c r="J23" s="106"/>
      <c r="K23" s="106"/>
    </row>
    <row r="24" spans="1:11" ht="13.5" thickBot="1">
      <c r="A24" s="6" t="s">
        <v>104</v>
      </c>
      <c r="B24" s="2" t="s">
        <v>90</v>
      </c>
      <c r="C24" s="9">
        <v>8</v>
      </c>
      <c r="D24" s="79">
        <v>89978</v>
      </c>
      <c r="E24" s="90">
        <v>1100</v>
      </c>
      <c r="F24" s="90"/>
      <c r="G24" s="90">
        <f t="shared" si="0"/>
        <v>15998.039999999999</v>
      </c>
      <c r="H24" s="90">
        <f t="shared" si="1"/>
        <v>104876.04</v>
      </c>
      <c r="I24" s="97">
        <f t="shared" si="2"/>
        <v>88878</v>
      </c>
      <c r="J24" s="106"/>
      <c r="K24" s="106"/>
    </row>
    <row r="25" spans="1:11" ht="13.5" thickBot="1">
      <c r="A25" s="6" t="s">
        <v>104</v>
      </c>
      <c r="B25" s="2" t="s">
        <v>103</v>
      </c>
      <c r="C25" s="9"/>
      <c r="D25" s="79">
        <v>89178</v>
      </c>
      <c r="E25" s="90">
        <v>1100</v>
      </c>
      <c r="F25" s="90"/>
      <c r="G25" s="90">
        <f t="shared" si="0"/>
        <v>15854.039999999999</v>
      </c>
      <c r="H25" s="90">
        <f t="shared" si="1"/>
        <v>103932.04</v>
      </c>
      <c r="I25" s="97">
        <f t="shared" si="2"/>
        <v>88078</v>
      </c>
      <c r="J25" s="106"/>
      <c r="K25" s="106"/>
    </row>
    <row r="26" spans="1:11" ht="13.5" thickBot="1">
      <c r="A26" s="6" t="s">
        <v>160</v>
      </c>
      <c r="B26" s="2" t="s">
        <v>161</v>
      </c>
      <c r="C26" s="9">
        <v>40</v>
      </c>
      <c r="D26" s="79">
        <v>88078</v>
      </c>
      <c r="E26" s="90">
        <v>1100</v>
      </c>
      <c r="F26" s="90"/>
      <c r="G26" s="90">
        <f t="shared" si="0"/>
        <v>15656.039999999999</v>
      </c>
      <c r="H26" s="90">
        <f t="shared" si="1"/>
        <v>102634.04</v>
      </c>
      <c r="I26" s="97">
        <f t="shared" si="2"/>
        <v>86978</v>
      </c>
      <c r="J26" s="106"/>
      <c r="K26" s="106"/>
    </row>
    <row r="27" spans="1:11" ht="13.5" thickBot="1">
      <c r="A27" s="6" t="s">
        <v>160</v>
      </c>
      <c r="B27" s="2" t="s">
        <v>159</v>
      </c>
      <c r="C27" s="9">
        <v>8</v>
      </c>
      <c r="D27" s="79">
        <v>86658</v>
      </c>
      <c r="E27" s="90">
        <v>1100</v>
      </c>
      <c r="F27" s="90"/>
      <c r="G27" s="90">
        <f t="shared" si="0"/>
        <v>15400.439999999999</v>
      </c>
      <c r="H27" s="90">
        <f t="shared" si="1"/>
        <v>100958.44</v>
      </c>
      <c r="I27" s="97">
        <f t="shared" si="2"/>
        <v>85558</v>
      </c>
      <c r="J27" s="106"/>
      <c r="K27" s="106"/>
    </row>
    <row r="28" spans="1:11" ht="13.5" thickBot="1">
      <c r="A28" s="6" t="s">
        <v>160</v>
      </c>
      <c r="B28" s="2" t="s">
        <v>162</v>
      </c>
      <c r="C28" s="9">
        <v>65</v>
      </c>
      <c r="D28" s="79">
        <v>88028</v>
      </c>
      <c r="E28" s="90">
        <v>1100</v>
      </c>
      <c r="F28" s="90"/>
      <c r="G28" s="90">
        <f t="shared" si="0"/>
        <v>15647.039999999999</v>
      </c>
      <c r="H28" s="90">
        <f t="shared" si="1"/>
        <v>102575.04</v>
      </c>
      <c r="I28" s="97">
        <f t="shared" si="2"/>
        <v>86928</v>
      </c>
      <c r="J28" s="106"/>
      <c r="K28" s="106"/>
    </row>
    <row r="29" spans="1:11" ht="13.5" thickBot="1">
      <c r="A29" s="6" t="s">
        <v>160</v>
      </c>
      <c r="B29" s="2" t="s">
        <v>163</v>
      </c>
      <c r="C29" s="9">
        <v>55</v>
      </c>
      <c r="D29" s="79">
        <v>88128</v>
      </c>
      <c r="E29" s="90">
        <v>1100</v>
      </c>
      <c r="F29" s="90"/>
      <c r="G29" s="90">
        <f t="shared" si="0"/>
        <v>15665.039999999999</v>
      </c>
      <c r="H29" s="90">
        <f t="shared" si="1"/>
        <v>102693.04</v>
      </c>
      <c r="I29" s="97">
        <f t="shared" si="2"/>
        <v>87028</v>
      </c>
      <c r="J29" s="106"/>
      <c r="K29" s="106"/>
    </row>
    <row r="30" spans="1:11" ht="13.5" thickBot="1">
      <c r="A30" s="6" t="s">
        <v>166</v>
      </c>
      <c r="B30" s="2" t="s">
        <v>165</v>
      </c>
      <c r="C30" s="9">
        <v>3</v>
      </c>
      <c r="D30" s="79">
        <v>88848</v>
      </c>
      <c r="E30" s="90">
        <v>1100</v>
      </c>
      <c r="F30" s="90"/>
      <c r="G30" s="90">
        <f t="shared" si="0"/>
        <v>15794.64</v>
      </c>
      <c r="H30" s="90">
        <f t="shared" si="1"/>
        <v>103542.64</v>
      </c>
      <c r="I30" s="97">
        <f t="shared" si="2"/>
        <v>87748</v>
      </c>
      <c r="J30" s="106"/>
      <c r="K30" s="106"/>
    </row>
    <row r="31" spans="1:11" ht="13.5" thickBot="1">
      <c r="A31" s="77"/>
      <c r="B31" s="65" t="s">
        <v>171</v>
      </c>
      <c r="C31" s="66"/>
      <c r="D31" s="80">
        <v>89498</v>
      </c>
      <c r="E31" s="91">
        <v>1100</v>
      </c>
      <c r="F31" s="91"/>
      <c r="G31" s="91">
        <f>(D31-E31)*18%</f>
        <v>15911.64</v>
      </c>
      <c r="H31" s="91">
        <f>D31-E31+G31</f>
        <v>104309.64</v>
      </c>
      <c r="I31" s="97">
        <f>H31-G31</f>
        <v>88398</v>
      </c>
      <c r="J31" s="106"/>
      <c r="K31" s="106"/>
    </row>
    <row r="32" spans="1:11" ht="13.5" thickBot="1">
      <c r="A32" s="7" t="s">
        <v>97</v>
      </c>
      <c r="B32" s="8" t="s">
        <v>99</v>
      </c>
      <c r="C32" s="10" t="s">
        <v>100</v>
      </c>
      <c r="D32" s="80">
        <v>89498</v>
      </c>
      <c r="E32" s="91">
        <v>1100</v>
      </c>
      <c r="F32" s="91"/>
      <c r="G32" s="91">
        <f t="shared" si="0"/>
        <v>15911.64</v>
      </c>
      <c r="H32" s="91">
        <f t="shared" si="1"/>
        <v>104309.64</v>
      </c>
      <c r="I32" s="97">
        <f t="shared" si="2"/>
        <v>88398</v>
      </c>
      <c r="J32" s="106"/>
      <c r="K32" s="106"/>
    </row>
    <row r="33" spans="2:11" ht="13.5" thickBot="1">
      <c r="B33" s="55"/>
      <c r="D33" s="108"/>
      <c r="E33" s="108"/>
      <c r="F33" s="108"/>
      <c r="G33" s="108"/>
      <c r="H33" s="108"/>
      <c r="I33" s="106"/>
      <c r="J33" s="106"/>
      <c r="K33" s="106"/>
    </row>
    <row r="34" spans="1:9" ht="13.5" thickBot="1">
      <c r="A34" s="269" t="s">
        <v>22</v>
      </c>
      <c r="B34" s="270"/>
      <c r="C34" s="270"/>
      <c r="D34" s="270"/>
      <c r="E34" s="270"/>
      <c r="F34" s="270"/>
      <c r="G34" s="270"/>
      <c r="H34" s="270"/>
      <c r="I34" s="271"/>
    </row>
    <row r="35" spans="1:9" ht="13.5" thickBot="1">
      <c r="A35" s="275" t="s">
        <v>14</v>
      </c>
      <c r="B35" s="276"/>
      <c r="C35" s="72" t="s">
        <v>7</v>
      </c>
      <c r="D35" s="47" t="s">
        <v>0</v>
      </c>
      <c r="E35" s="12" t="s">
        <v>15</v>
      </c>
      <c r="F35" s="76"/>
      <c r="G35" s="47" t="s">
        <v>167</v>
      </c>
      <c r="H35" s="48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77030</v>
      </c>
      <c r="E36" s="89">
        <v>1100</v>
      </c>
      <c r="F36" s="96">
        <v>0</v>
      </c>
      <c r="G36" s="89">
        <f>(D36-E36-F36)*18%</f>
        <v>13667.4</v>
      </c>
      <c r="H36" s="89">
        <f>D36-E36-F36+G36</f>
        <v>89597.4</v>
      </c>
      <c r="I36" s="97">
        <f aca="true" t="shared" si="3" ref="I36:I53">H36-G36</f>
        <v>75930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76996</v>
      </c>
      <c r="E37" s="90">
        <v>1100</v>
      </c>
      <c r="F37" s="96">
        <v>0</v>
      </c>
      <c r="G37" s="89">
        <f aca="true" t="shared" si="4" ref="G37:G53">(D37-E37-F37)*18%</f>
        <v>13661.279999999999</v>
      </c>
      <c r="H37" s="89">
        <f aca="true" t="shared" si="5" ref="H37:H53">D37-E37-F37+G37</f>
        <v>89557.28</v>
      </c>
      <c r="I37" s="97">
        <f t="shared" si="3"/>
        <v>75896</v>
      </c>
    </row>
    <row r="38" spans="1:9" ht="13.5" thickBot="1">
      <c r="A38" s="101" t="s">
        <v>5</v>
      </c>
      <c r="B38" s="99" t="s">
        <v>172</v>
      </c>
      <c r="C38" s="100">
        <v>2.7</v>
      </c>
      <c r="D38" s="79">
        <v>72940</v>
      </c>
      <c r="E38" s="90">
        <v>1100</v>
      </c>
      <c r="F38" s="96">
        <v>0</v>
      </c>
      <c r="G38" s="89">
        <f>(D38-E38-F38)*18%</f>
        <v>12931.199999999999</v>
      </c>
      <c r="H38" s="89">
        <f>D38-E38-F38+G38</f>
        <v>84771.2</v>
      </c>
      <c r="I38" s="97">
        <f>H38-G38</f>
        <v>71840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72940</v>
      </c>
      <c r="E39" s="90">
        <v>1100</v>
      </c>
      <c r="F39" s="96">
        <v>0</v>
      </c>
      <c r="G39" s="89">
        <f t="shared" si="4"/>
        <v>12931.199999999999</v>
      </c>
      <c r="H39" s="89">
        <f t="shared" si="5"/>
        <v>84771.2</v>
      </c>
      <c r="I39" s="97">
        <f t="shared" si="3"/>
        <v>71840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74290</v>
      </c>
      <c r="E40" s="90">
        <v>1100</v>
      </c>
      <c r="F40" s="96">
        <v>0</v>
      </c>
      <c r="G40" s="89">
        <f t="shared" si="4"/>
        <v>13174.199999999999</v>
      </c>
      <c r="H40" s="89">
        <f t="shared" si="5"/>
        <v>86364.2</v>
      </c>
      <c r="I40" s="97">
        <f t="shared" si="3"/>
        <v>73190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74586</v>
      </c>
      <c r="E41" s="90">
        <v>1100</v>
      </c>
      <c r="F41" s="96">
        <v>0</v>
      </c>
      <c r="G41" s="89">
        <f t="shared" si="4"/>
        <v>13227.48</v>
      </c>
      <c r="H41" s="89">
        <f t="shared" si="5"/>
        <v>86713.48</v>
      </c>
      <c r="I41" s="97">
        <f t="shared" si="3"/>
        <v>73486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73070</v>
      </c>
      <c r="E42" s="90">
        <v>1100</v>
      </c>
      <c r="F42" s="96">
        <v>0</v>
      </c>
      <c r="G42" s="89">
        <f t="shared" si="4"/>
        <v>12954.6</v>
      </c>
      <c r="H42" s="89">
        <f t="shared" si="5"/>
        <v>84924.6</v>
      </c>
      <c r="I42" s="97">
        <f t="shared" si="3"/>
        <v>71970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75167</v>
      </c>
      <c r="E43" s="90">
        <v>1100</v>
      </c>
      <c r="F43" s="96">
        <v>0</v>
      </c>
      <c r="G43" s="89">
        <f t="shared" si="4"/>
        <v>13332.06</v>
      </c>
      <c r="H43" s="89">
        <f t="shared" si="5"/>
        <v>87399.06</v>
      </c>
      <c r="I43" s="97">
        <f t="shared" si="3"/>
        <v>74067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75480</v>
      </c>
      <c r="E44" s="90">
        <v>1100</v>
      </c>
      <c r="F44" s="96">
        <v>0</v>
      </c>
      <c r="G44" s="89">
        <f t="shared" si="4"/>
        <v>13388.4</v>
      </c>
      <c r="H44" s="89">
        <f t="shared" si="5"/>
        <v>87768.4</v>
      </c>
      <c r="I44" s="97">
        <f t="shared" si="3"/>
        <v>74380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75480</v>
      </c>
      <c r="E45" s="90">
        <v>1100</v>
      </c>
      <c r="F45" s="96">
        <v>0</v>
      </c>
      <c r="G45" s="89">
        <f t="shared" si="4"/>
        <v>13388.4</v>
      </c>
      <c r="H45" s="89">
        <f t="shared" si="5"/>
        <v>87768.4</v>
      </c>
      <c r="I45" s="97">
        <f t="shared" si="3"/>
        <v>74380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79440</v>
      </c>
      <c r="E46" s="90">
        <v>1100</v>
      </c>
      <c r="F46" s="96">
        <v>0</v>
      </c>
      <c r="G46" s="89">
        <f t="shared" si="4"/>
        <v>14101.199999999999</v>
      </c>
      <c r="H46" s="89">
        <f t="shared" si="5"/>
        <v>92441.2</v>
      </c>
      <c r="I46" s="97">
        <f t="shared" si="3"/>
        <v>78340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80890</v>
      </c>
      <c r="E47" s="90">
        <v>1100</v>
      </c>
      <c r="F47" s="96">
        <v>0</v>
      </c>
      <c r="G47" s="89">
        <f t="shared" si="4"/>
        <v>14362.199999999999</v>
      </c>
      <c r="H47" s="89">
        <f t="shared" si="5"/>
        <v>94152.2</v>
      </c>
      <c r="I47" s="97">
        <f t="shared" si="3"/>
        <v>79790</v>
      </c>
    </row>
    <row r="48" spans="1:9" ht="13.5" thickBot="1">
      <c r="A48" s="104" t="s">
        <v>33</v>
      </c>
      <c r="B48" s="99" t="s">
        <v>91</v>
      </c>
      <c r="C48" s="100"/>
      <c r="D48" s="79">
        <v>76710</v>
      </c>
      <c r="E48" s="90">
        <v>1100</v>
      </c>
      <c r="F48" s="96">
        <v>0</v>
      </c>
      <c r="G48" s="89">
        <f t="shared" si="4"/>
        <v>13609.8</v>
      </c>
      <c r="H48" s="89">
        <f t="shared" si="5"/>
        <v>89219.8</v>
      </c>
      <c r="I48" s="97">
        <f t="shared" si="3"/>
        <v>75610</v>
      </c>
    </row>
    <row r="49" spans="1:9" ht="13.5" thickBot="1">
      <c r="A49" s="104" t="s">
        <v>33</v>
      </c>
      <c r="B49" s="99" t="s">
        <v>111</v>
      </c>
      <c r="C49" s="100"/>
      <c r="D49" s="79">
        <v>77830</v>
      </c>
      <c r="E49" s="90">
        <v>1100</v>
      </c>
      <c r="F49" s="96">
        <v>0</v>
      </c>
      <c r="G49" s="89">
        <f t="shared" si="4"/>
        <v>13811.4</v>
      </c>
      <c r="H49" s="89">
        <f t="shared" si="5"/>
        <v>90541.4</v>
      </c>
      <c r="I49" s="97">
        <f t="shared" si="3"/>
        <v>76730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69473</v>
      </c>
      <c r="E50" s="90">
        <v>0</v>
      </c>
      <c r="F50" s="96">
        <v>0</v>
      </c>
      <c r="G50" s="89">
        <f t="shared" si="4"/>
        <v>12505.14</v>
      </c>
      <c r="H50" s="89">
        <f t="shared" si="5"/>
        <v>81978.14</v>
      </c>
      <c r="I50" s="97">
        <f t="shared" si="3"/>
        <v>69473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65329</v>
      </c>
      <c r="E51" s="90">
        <v>0</v>
      </c>
      <c r="F51" s="96">
        <v>0</v>
      </c>
      <c r="G51" s="89">
        <f t="shared" si="4"/>
        <v>11759.22</v>
      </c>
      <c r="H51" s="89">
        <f t="shared" si="5"/>
        <v>77088.22</v>
      </c>
      <c r="I51" s="97">
        <f t="shared" si="3"/>
        <v>65329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68610</v>
      </c>
      <c r="E52" s="90">
        <v>0</v>
      </c>
      <c r="F52" s="96">
        <v>0</v>
      </c>
      <c r="G52" s="89">
        <f t="shared" si="4"/>
        <v>12349.8</v>
      </c>
      <c r="H52" s="89">
        <f t="shared" si="5"/>
        <v>80959.8</v>
      </c>
      <c r="I52" s="97">
        <f t="shared" si="3"/>
        <v>68610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70350</v>
      </c>
      <c r="E53" s="91">
        <v>0</v>
      </c>
      <c r="F53" s="96">
        <v>0</v>
      </c>
      <c r="G53" s="89">
        <f t="shared" si="4"/>
        <v>12663</v>
      </c>
      <c r="H53" s="89">
        <f t="shared" si="5"/>
        <v>83013</v>
      </c>
      <c r="I53" s="97">
        <f t="shared" si="3"/>
        <v>70350</v>
      </c>
    </row>
    <row r="54" spans="1:9" ht="15" customHeight="1" thickBot="1">
      <c r="A54" s="106"/>
      <c r="B54" s="107"/>
      <c r="C54" s="106"/>
      <c r="D54" s="108"/>
      <c r="E54" s="108"/>
      <c r="F54" s="108"/>
      <c r="G54" s="108"/>
      <c r="H54" s="108"/>
      <c r="I54" s="106"/>
    </row>
    <row r="55" spans="1:9" ht="13.5" thickBot="1">
      <c r="A55" s="277" t="s">
        <v>25</v>
      </c>
      <c r="B55" s="278"/>
      <c r="C55" s="278"/>
      <c r="D55" s="278"/>
      <c r="E55" s="278"/>
      <c r="F55" s="278"/>
      <c r="G55" s="278"/>
      <c r="H55" s="278"/>
      <c r="I55" s="279"/>
    </row>
    <row r="56" spans="1:9" ht="13.5" thickBot="1">
      <c r="A56" s="280" t="s">
        <v>14</v>
      </c>
      <c r="B56" s="281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9" ht="13.5" thickBot="1">
      <c r="A57" s="115" t="s">
        <v>30</v>
      </c>
      <c r="B57" s="116" t="s">
        <v>80</v>
      </c>
      <c r="C57" s="95">
        <v>0.92</v>
      </c>
      <c r="D57" s="217">
        <v>71990</v>
      </c>
      <c r="E57" s="89">
        <v>1100</v>
      </c>
      <c r="F57" s="96">
        <v>0</v>
      </c>
      <c r="G57" s="89">
        <f aca="true" t="shared" si="6" ref="G57:G66">(D57-E57-F57)*18%</f>
        <v>12760.199999999999</v>
      </c>
      <c r="H57" s="89">
        <f aca="true" t="shared" si="7" ref="H57:H66">D57-E57-F57+G57</f>
        <v>83650.2</v>
      </c>
      <c r="I57" s="97">
        <f aca="true" t="shared" si="8" ref="I57:I66">H57-G57</f>
        <v>70890</v>
      </c>
    </row>
    <row r="58" spans="1:9" ht="13.5" thickBot="1">
      <c r="A58" s="117" t="s">
        <v>173</v>
      </c>
      <c r="B58" s="118" t="s">
        <v>170</v>
      </c>
      <c r="C58" s="100">
        <v>1.1</v>
      </c>
      <c r="D58" s="218">
        <v>71590</v>
      </c>
      <c r="E58" s="90">
        <v>1100</v>
      </c>
      <c r="F58" s="96">
        <v>0</v>
      </c>
      <c r="G58" s="89">
        <f t="shared" si="6"/>
        <v>12688.199999999999</v>
      </c>
      <c r="H58" s="89">
        <f t="shared" si="7"/>
        <v>83178.2</v>
      </c>
      <c r="I58" s="97">
        <f>H58-G58</f>
        <v>70490</v>
      </c>
    </row>
    <row r="59" spans="1:9" ht="13.5" thickBot="1">
      <c r="A59" s="117" t="s">
        <v>30</v>
      </c>
      <c r="B59" s="118" t="s">
        <v>120</v>
      </c>
      <c r="C59" s="100">
        <v>2</v>
      </c>
      <c r="D59" s="218">
        <v>71990</v>
      </c>
      <c r="E59" s="90">
        <v>1100</v>
      </c>
      <c r="F59" s="96">
        <v>0</v>
      </c>
      <c r="G59" s="89">
        <f t="shared" si="6"/>
        <v>12760.199999999999</v>
      </c>
      <c r="H59" s="89">
        <f t="shared" si="7"/>
        <v>83650.2</v>
      </c>
      <c r="I59" s="97">
        <f t="shared" si="8"/>
        <v>70890</v>
      </c>
    </row>
    <row r="60" spans="1:9" s="106" customFormat="1" ht="13.5" thickBot="1">
      <c r="A60" s="117" t="s">
        <v>30</v>
      </c>
      <c r="B60" s="118" t="s">
        <v>169</v>
      </c>
      <c r="C60" s="100">
        <v>3</v>
      </c>
      <c r="D60" s="218">
        <v>71890</v>
      </c>
      <c r="E60" s="90">
        <v>1100</v>
      </c>
      <c r="F60" s="96">
        <v>0</v>
      </c>
      <c r="G60" s="89">
        <f t="shared" si="6"/>
        <v>12742.199999999999</v>
      </c>
      <c r="H60" s="89">
        <f t="shared" si="7"/>
        <v>83532.2</v>
      </c>
      <c r="I60" s="97">
        <f t="shared" si="8"/>
        <v>70790</v>
      </c>
    </row>
    <row r="61" spans="1:9" ht="13.5" thickBot="1">
      <c r="A61" s="117" t="s">
        <v>74</v>
      </c>
      <c r="B61" s="118" t="s">
        <v>12</v>
      </c>
      <c r="C61" s="100">
        <v>4.2</v>
      </c>
      <c r="D61" s="218">
        <v>80766</v>
      </c>
      <c r="E61" s="90">
        <v>1100</v>
      </c>
      <c r="F61" s="96">
        <v>0</v>
      </c>
      <c r="G61" s="89">
        <f t="shared" si="6"/>
        <v>14339.88</v>
      </c>
      <c r="H61" s="89">
        <f t="shared" si="7"/>
        <v>94005.88</v>
      </c>
      <c r="I61" s="97">
        <f t="shared" si="8"/>
        <v>79666</v>
      </c>
    </row>
    <row r="62" spans="1:9" ht="13.5" thickBot="1">
      <c r="A62" s="117" t="s">
        <v>36</v>
      </c>
      <c r="B62" s="118" t="s">
        <v>35</v>
      </c>
      <c r="C62" s="100">
        <v>6.5</v>
      </c>
      <c r="D62" s="218">
        <v>81160</v>
      </c>
      <c r="E62" s="90">
        <v>1100</v>
      </c>
      <c r="F62" s="96">
        <v>0</v>
      </c>
      <c r="G62" s="89">
        <f t="shared" si="6"/>
        <v>14410.8</v>
      </c>
      <c r="H62" s="89">
        <f t="shared" si="7"/>
        <v>94470.8</v>
      </c>
      <c r="I62" s="97">
        <f t="shared" si="8"/>
        <v>80060</v>
      </c>
    </row>
    <row r="63" spans="1:9" ht="13.5" thickBot="1">
      <c r="A63" s="117" t="s">
        <v>73</v>
      </c>
      <c r="B63" s="118" t="s">
        <v>72</v>
      </c>
      <c r="C63" s="100">
        <v>50</v>
      </c>
      <c r="D63" s="218">
        <v>81030</v>
      </c>
      <c r="E63" s="90">
        <v>1100</v>
      </c>
      <c r="F63" s="96">
        <v>0</v>
      </c>
      <c r="G63" s="89">
        <f t="shared" si="6"/>
        <v>14387.4</v>
      </c>
      <c r="H63" s="89">
        <f t="shared" si="7"/>
        <v>94317.4</v>
      </c>
      <c r="I63" s="97">
        <f t="shared" si="8"/>
        <v>79930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8">
        <v>73209</v>
      </c>
      <c r="E64" s="90">
        <v>0</v>
      </c>
      <c r="F64" s="96">
        <v>0</v>
      </c>
      <c r="G64" s="89">
        <f t="shared" si="6"/>
        <v>13177.619999999999</v>
      </c>
      <c r="H64" s="89">
        <f t="shared" si="7"/>
        <v>86386.62</v>
      </c>
      <c r="I64" s="97">
        <f t="shared" si="8"/>
        <v>73209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8">
        <v>73603</v>
      </c>
      <c r="E65" s="90">
        <v>0</v>
      </c>
      <c r="F65" s="96">
        <v>0</v>
      </c>
      <c r="G65" s="89">
        <f t="shared" si="6"/>
        <v>13248.539999999999</v>
      </c>
      <c r="H65" s="89">
        <f t="shared" si="7"/>
        <v>86851.54</v>
      </c>
      <c r="I65" s="97">
        <f t="shared" si="8"/>
        <v>73603</v>
      </c>
    </row>
    <row r="66" spans="1:9" ht="12.75">
      <c r="A66" s="117" t="s">
        <v>2</v>
      </c>
      <c r="B66" s="118" t="s">
        <v>32</v>
      </c>
      <c r="C66" s="100" t="s">
        <v>27</v>
      </c>
      <c r="D66" s="218">
        <v>65110</v>
      </c>
      <c r="E66" s="90">
        <v>0</v>
      </c>
      <c r="F66" s="96">
        <v>0</v>
      </c>
      <c r="G66" s="89">
        <f t="shared" si="6"/>
        <v>11719.8</v>
      </c>
      <c r="H66" s="89">
        <f t="shared" si="7"/>
        <v>76829.8</v>
      </c>
      <c r="I66" s="97">
        <f t="shared" si="8"/>
        <v>65110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45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21"/>
    </row>
    <row r="70" spans="1:8" ht="12.75">
      <c r="A70" s="45"/>
      <c r="B70" s="40"/>
      <c r="C70" s="40"/>
      <c r="D70" s="40"/>
      <c r="E70" s="40"/>
      <c r="F70" s="40"/>
      <c r="G70" s="40"/>
      <c r="H70" s="40"/>
    </row>
    <row r="71" spans="1:8" ht="12.75">
      <c r="A71" s="58"/>
      <c r="B71" s="58"/>
      <c r="C71" s="58"/>
      <c r="D71" s="58"/>
      <c r="E71" s="58"/>
      <c r="F71" s="58"/>
      <c r="G71" s="58"/>
      <c r="H71" s="58"/>
    </row>
    <row r="72" spans="1:8" ht="12.75">
      <c r="A72" s="272"/>
      <c r="B72" s="272"/>
      <c r="C72" s="44"/>
      <c r="D72" s="44"/>
      <c r="E72" s="44"/>
      <c r="F72" s="44"/>
      <c r="G72" s="44"/>
      <c r="H72" s="44"/>
    </row>
    <row r="73" spans="1:8" ht="12.75">
      <c r="A73" s="28"/>
      <c r="B73" s="43"/>
      <c r="C73" s="22"/>
      <c r="D73" s="39"/>
      <c r="E73" s="39"/>
      <c r="F73" s="39"/>
      <c r="G73" s="59"/>
      <c r="H73" s="59"/>
    </row>
    <row r="74" spans="1:8" ht="12.75">
      <c r="A74" s="28"/>
      <c r="B74" s="43"/>
      <c r="C74" s="22"/>
      <c r="D74" s="39"/>
      <c r="E74" s="39"/>
      <c r="F74" s="39"/>
      <c r="G74" s="59"/>
      <c r="H74" s="59"/>
    </row>
    <row r="75" spans="1:8" ht="12.75">
      <c r="A75" s="58"/>
      <c r="B75" s="58"/>
      <c r="C75" s="58"/>
      <c r="D75" s="58"/>
      <c r="E75" s="58"/>
      <c r="F75" s="58"/>
      <c r="G75" s="58"/>
      <c r="H75" s="58"/>
    </row>
  </sheetData>
  <sheetProtection/>
  <mergeCells count="13">
    <mergeCell ref="A72:B72"/>
    <mergeCell ref="A9:I9"/>
    <mergeCell ref="A10:B10"/>
    <mergeCell ref="A34:I34"/>
    <mergeCell ref="A35:B35"/>
    <mergeCell ref="A55:I55"/>
    <mergeCell ref="A56:B56"/>
    <mergeCell ref="A1:H1"/>
    <mergeCell ref="A3:H3"/>
    <mergeCell ref="A4:H4"/>
    <mergeCell ref="A5:H5"/>
    <mergeCell ref="A6:H6"/>
    <mergeCell ref="A8:I8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1.8515625" style="52" customWidth="1"/>
    <col min="2" max="2" width="20.28125" style="52" customWidth="1"/>
    <col min="3" max="3" width="8.7109375" style="52" customWidth="1"/>
    <col min="4" max="6" width="11.421875" style="52" customWidth="1"/>
    <col min="7" max="7" width="13.00390625" style="52" customWidth="1"/>
    <col min="8" max="8" width="12.421875" style="52" customWidth="1"/>
    <col min="9" max="9" width="13.140625" style="52" bestFit="1" customWidth="1"/>
    <col min="10" max="16384" width="9.140625" style="52" customWidth="1"/>
  </cols>
  <sheetData>
    <row r="1" spans="1:8" ht="23.25">
      <c r="A1" s="265" t="s">
        <v>87</v>
      </c>
      <c r="B1" s="266"/>
      <c r="C1" s="266"/>
      <c r="D1" s="266"/>
      <c r="E1" s="266"/>
      <c r="F1" s="266"/>
      <c r="G1" s="266"/>
      <c r="H1" s="266"/>
    </row>
    <row r="2" spans="1:8" ht="16.5">
      <c r="A2" s="60" t="s">
        <v>82</v>
      </c>
      <c r="B2" s="29"/>
      <c r="C2" s="29"/>
      <c r="D2" s="29"/>
      <c r="E2" s="29"/>
      <c r="F2" s="29"/>
      <c r="G2" s="29"/>
      <c r="H2" s="29"/>
    </row>
    <row r="3" spans="1:8" s="53" customFormat="1" ht="12.75">
      <c r="A3" s="267" t="s">
        <v>83</v>
      </c>
      <c r="B3" s="267"/>
      <c r="C3" s="267"/>
      <c r="D3" s="267"/>
      <c r="E3" s="267"/>
      <c r="F3" s="267"/>
      <c r="G3" s="267"/>
      <c r="H3" s="267"/>
    </row>
    <row r="4" spans="1:8" s="53" customFormat="1" ht="12.75">
      <c r="A4" s="267" t="s">
        <v>84</v>
      </c>
      <c r="B4" s="267"/>
      <c r="C4" s="267"/>
      <c r="D4" s="267"/>
      <c r="E4" s="267"/>
      <c r="F4" s="267"/>
      <c r="G4" s="267"/>
      <c r="H4" s="267"/>
    </row>
    <row r="5" spans="1:8" s="53" customFormat="1" ht="12.75">
      <c r="A5" s="267" t="s">
        <v>85</v>
      </c>
      <c r="B5" s="267"/>
      <c r="C5" s="267"/>
      <c r="D5" s="267"/>
      <c r="E5" s="267"/>
      <c r="F5" s="267"/>
      <c r="G5" s="267"/>
      <c r="H5" s="267"/>
    </row>
    <row r="6" spans="1:8" ht="15">
      <c r="A6" s="268" t="s">
        <v>86</v>
      </c>
      <c r="B6" s="268"/>
      <c r="C6" s="268"/>
      <c r="D6" s="268"/>
      <c r="E6" s="268"/>
      <c r="F6" s="268"/>
      <c r="G6" s="268"/>
      <c r="H6" s="268"/>
    </row>
    <row r="7" spans="1:8" ht="15.75" thickBot="1">
      <c r="A7" s="54"/>
      <c r="B7" s="54"/>
      <c r="C7" s="54"/>
      <c r="D7" s="54"/>
      <c r="E7" s="54"/>
      <c r="F7" s="54"/>
      <c r="G7" s="54"/>
      <c r="H7" s="54"/>
    </row>
    <row r="8" spans="1:9" ht="13.5" thickBot="1">
      <c r="A8" s="269" t="s">
        <v>187</v>
      </c>
      <c r="B8" s="270"/>
      <c r="C8" s="270"/>
      <c r="D8" s="270"/>
      <c r="E8" s="270"/>
      <c r="F8" s="270"/>
      <c r="G8" s="270"/>
      <c r="H8" s="270"/>
      <c r="I8" s="271"/>
    </row>
    <row r="9" spans="1:9" ht="13.5" thickBot="1">
      <c r="A9" s="269" t="s">
        <v>26</v>
      </c>
      <c r="B9" s="270"/>
      <c r="C9" s="270"/>
      <c r="D9" s="270"/>
      <c r="E9" s="270"/>
      <c r="F9" s="270"/>
      <c r="G9" s="270"/>
      <c r="H9" s="270"/>
      <c r="I9" s="271"/>
    </row>
    <row r="10" spans="1:9" ht="13.5" thickBot="1">
      <c r="A10" s="273" t="s">
        <v>14</v>
      </c>
      <c r="B10" s="274"/>
      <c r="C10" s="71" t="s">
        <v>7</v>
      </c>
      <c r="D10" s="47" t="s">
        <v>0</v>
      </c>
      <c r="E10" s="12" t="s">
        <v>15</v>
      </c>
      <c r="F10" s="76"/>
      <c r="G10" s="47" t="s">
        <v>167</v>
      </c>
      <c r="H10" s="48" t="s">
        <v>1</v>
      </c>
      <c r="I10" s="50" t="s">
        <v>69</v>
      </c>
    </row>
    <row r="11" spans="1:11" ht="13.5" thickBot="1">
      <c r="A11" s="13" t="s">
        <v>155</v>
      </c>
      <c r="B11" s="14" t="s">
        <v>102</v>
      </c>
      <c r="C11" s="15">
        <v>11</v>
      </c>
      <c r="D11" s="78">
        <v>84822</v>
      </c>
      <c r="E11" s="89">
        <v>1100</v>
      </c>
      <c r="F11" s="89"/>
      <c r="G11" s="89">
        <f>(D11-E11)*18%</f>
        <v>15069.96</v>
      </c>
      <c r="H11" s="89">
        <f>D11-E11+G11</f>
        <v>98791.95999999999</v>
      </c>
      <c r="I11" s="97">
        <f>H11-G11</f>
        <v>83722</v>
      </c>
      <c r="J11" s="106"/>
      <c r="K11" s="106"/>
    </row>
    <row r="12" spans="1:11" ht="13.5" thickBot="1">
      <c r="A12" s="6" t="s">
        <v>155</v>
      </c>
      <c r="B12" s="2" t="s">
        <v>98</v>
      </c>
      <c r="C12" s="9" t="s">
        <v>101</v>
      </c>
      <c r="D12" s="79">
        <v>84022</v>
      </c>
      <c r="E12" s="90">
        <v>1100</v>
      </c>
      <c r="F12" s="90"/>
      <c r="G12" s="90">
        <f aca="true" t="shared" si="0" ref="G12:G32">(D12-E12)*18%</f>
        <v>14925.96</v>
      </c>
      <c r="H12" s="90">
        <f aca="true" t="shared" si="1" ref="H12:H32">D12-E12+G12</f>
        <v>97847.95999999999</v>
      </c>
      <c r="I12" s="97">
        <f aca="true" t="shared" si="2" ref="I12:I32">H12-G12</f>
        <v>82922</v>
      </c>
      <c r="J12" s="106"/>
      <c r="K12" s="106"/>
    </row>
    <row r="13" spans="1:11" ht="13.5" thickBot="1">
      <c r="A13" s="6" t="s">
        <v>155</v>
      </c>
      <c r="B13" s="2" t="s">
        <v>20</v>
      </c>
      <c r="C13" s="9">
        <v>6</v>
      </c>
      <c r="D13" s="79">
        <v>85072</v>
      </c>
      <c r="E13" s="90">
        <v>1100</v>
      </c>
      <c r="F13" s="90"/>
      <c r="G13" s="90">
        <f t="shared" si="0"/>
        <v>15114.96</v>
      </c>
      <c r="H13" s="90">
        <f t="shared" si="1"/>
        <v>99086.95999999999</v>
      </c>
      <c r="I13" s="97">
        <f t="shared" si="2"/>
        <v>83972</v>
      </c>
      <c r="J13" s="106"/>
      <c r="K13" s="106"/>
    </row>
    <row r="14" spans="1:11" ht="13.5" thickBot="1">
      <c r="A14" s="6" t="s">
        <v>155</v>
      </c>
      <c r="B14" s="2" t="s">
        <v>21</v>
      </c>
      <c r="C14" s="9">
        <v>3</v>
      </c>
      <c r="D14" s="79">
        <v>85272</v>
      </c>
      <c r="E14" s="90">
        <v>1100</v>
      </c>
      <c r="F14" s="90"/>
      <c r="G14" s="90">
        <f t="shared" si="0"/>
        <v>15150.96</v>
      </c>
      <c r="H14" s="90">
        <f t="shared" si="1"/>
        <v>99322.95999999999</v>
      </c>
      <c r="I14" s="97">
        <f t="shared" si="2"/>
        <v>84172</v>
      </c>
      <c r="J14" s="106"/>
      <c r="K14" s="106"/>
    </row>
    <row r="15" spans="1:11" ht="13.5" thickBot="1">
      <c r="A15" s="6" t="s">
        <v>155</v>
      </c>
      <c r="B15" s="2" t="s">
        <v>164</v>
      </c>
      <c r="C15" s="9">
        <v>3.4</v>
      </c>
      <c r="D15" s="79">
        <v>87142</v>
      </c>
      <c r="E15" s="90">
        <v>1100</v>
      </c>
      <c r="F15" s="90"/>
      <c r="G15" s="90">
        <f t="shared" si="0"/>
        <v>15487.56</v>
      </c>
      <c r="H15" s="90">
        <f t="shared" si="1"/>
        <v>101529.56</v>
      </c>
      <c r="I15" s="97">
        <f t="shared" si="2"/>
        <v>86042</v>
      </c>
      <c r="J15" s="106"/>
      <c r="K15" s="106"/>
    </row>
    <row r="16" spans="1:11" ht="13.5" thickBot="1">
      <c r="A16" s="6" t="s">
        <v>6</v>
      </c>
      <c r="B16" s="2" t="s">
        <v>17</v>
      </c>
      <c r="C16" s="9">
        <v>3</v>
      </c>
      <c r="D16" s="79">
        <v>86072</v>
      </c>
      <c r="E16" s="90">
        <v>1100</v>
      </c>
      <c r="F16" s="90"/>
      <c r="G16" s="90">
        <f t="shared" si="0"/>
        <v>15294.96</v>
      </c>
      <c r="H16" s="90">
        <f t="shared" si="1"/>
        <v>100266.95999999999</v>
      </c>
      <c r="I16" s="97">
        <f t="shared" si="2"/>
        <v>84972</v>
      </c>
      <c r="J16" s="106"/>
      <c r="K16" s="106"/>
    </row>
    <row r="17" spans="1:11" ht="13.5" thickBot="1">
      <c r="A17" s="6" t="s">
        <v>18</v>
      </c>
      <c r="B17" s="2" t="s">
        <v>19</v>
      </c>
      <c r="C17" s="9">
        <v>11</v>
      </c>
      <c r="D17" s="79">
        <v>86122</v>
      </c>
      <c r="E17" s="90">
        <v>1100</v>
      </c>
      <c r="F17" s="90"/>
      <c r="G17" s="90">
        <f t="shared" si="0"/>
        <v>15303.96</v>
      </c>
      <c r="H17" s="90">
        <f t="shared" si="1"/>
        <v>100325.95999999999</v>
      </c>
      <c r="I17" s="97">
        <f t="shared" si="2"/>
        <v>85022</v>
      </c>
      <c r="J17" s="106"/>
      <c r="K17" s="106"/>
    </row>
    <row r="18" spans="1:11" ht="13.5" thickBot="1">
      <c r="A18" s="6" t="s">
        <v>156</v>
      </c>
      <c r="B18" s="2" t="s">
        <v>79</v>
      </c>
      <c r="C18" s="9">
        <v>12</v>
      </c>
      <c r="D18" s="79">
        <v>92652</v>
      </c>
      <c r="E18" s="90">
        <v>1100</v>
      </c>
      <c r="F18" s="90"/>
      <c r="G18" s="90">
        <f t="shared" si="0"/>
        <v>16479.36</v>
      </c>
      <c r="H18" s="90">
        <f t="shared" si="1"/>
        <v>108031.36</v>
      </c>
      <c r="I18" s="97">
        <f t="shared" si="2"/>
        <v>91552</v>
      </c>
      <c r="J18" s="106"/>
      <c r="K18" s="106"/>
    </row>
    <row r="19" spans="1:11" ht="13.5" thickBot="1">
      <c r="A19" s="6" t="s">
        <v>95</v>
      </c>
      <c r="B19" s="2" t="s">
        <v>96</v>
      </c>
      <c r="C19" s="9"/>
      <c r="D19" s="79">
        <v>91852</v>
      </c>
      <c r="E19" s="90">
        <v>1100</v>
      </c>
      <c r="F19" s="90"/>
      <c r="G19" s="90">
        <f t="shared" si="0"/>
        <v>16335.359999999999</v>
      </c>
      <c r="H19" s="90">
        <f t="shared" si="1"/>
        <v>107087.36</v>
      </c>
      <c r="I19" s="97">
        <f t="shared" si="2"/>
        <v>90752</v>
      </c>
      <c r="J19" s="106"/>
      <c r="K19" s="106"/>
    </row>
    <row r="20" spans="1:11" ht="13.5" thickBot="1">
      <c r="A20" s="6" t="s">
        <v>104</v>
      </c>
      <c r="B20" s="2" t="s">
        <v>105</v>
      </c>
      <c r="C20" s="9">
        <v>12</v>
      </c>
      <c r="D20" s="79">
        <v>86352</v>
      </c>
      <c r="E20" s="90">
        <v>1100</v>
      </c>
      <c r="F20" s="90"/>
      <c r="G20" s="90">
        <f t="shared" si="0"/>
        <v>15345.359999999999</v>
      </c>
      <c r="H20" s="90">
        <f t="shared" si="1"/>
        <v>100597.36</v>
      </c>
      <c r="I20" s="97">
        <f t="shared" si="2"/>
        <v>85252</v>
      </c>
      <c r="J20" s="106"/>
      <c r="K20" s="106"/>
    </row>
    <row r="21" spans="1:11" ht="13.5" thickBot="1">
      <c r="A21" s="6" t="s">
        <v>104</v>
      </c>
      <c r="B21" s="2" t="s">
        <v>153</v>
      </c>
      <c r="C21" s="9">
        <v>10</v>
      </c>
      <c r="D21" s="79">
        <v>88102</v>
      </c>
      <c r="E21" s="90">
        <v>1100</v>
      </c>
      <c r="F21" s="90"/>
      <c r="G21" s="90">
        <f t="shared" si="0"/>
        <v>15660.359999999999</v>
      </c>
      <c r="H21" s="90">
        <f t="shared" si="1"/>
        <v>102662.36</v>
      </c>
      <c r="I21" s="97">
        <f t="shared" si="2"/>
        <v>87002</v>
      </c>
      <c r="J21" s="106"/>
      <c r="K21" s="106"/>
    </row>
    <row r="22" spans="1:11" ht="13.5" thickBot="1">
      <c r="A22" s="6" t="s">
        <v>104</v>
      </c>
      <c r="B22" s="2" t="s">
        <v>94</v>
      </c>
      <c r="C22" s="9">
        <v>1.9</v>
      </c>
      <c r="D22" s="79">
        <v>92852</v>
      </c>
      <c r="E22" s="90">
        <v>1100</v>
      </c>
      <c r="F22" s="90"/>
      <c r="G22" s="90">
        <f t="shared" si="0"/>
        <v>16515.36</v>
      </c>
      <c r="H22" s="90">
        <f t="shared" si="1"/>
        <v>108267.36</v>
      </c>
      <c r="I22" s="97">
        <f t="shared" si="2"/>
        <v>91752</v>
      </c>
      <c r="J22" s="106"/>
      <c r="K22" s="106"/>
    </row>
    <row r="23" spans="1:11" ht="13.5" thickBot="1">
      <c r="A23" s="6" t="s">
        <v>104</v>
      </c>
      <c r="B23" s="2" t="s">
        <v>81</v>
      </c>
      <c r="C23" s="9">
        <v>3</v>
      </c>
      <c r="D23" s="79">
        <v>86702</v>
      </c>
      <c r="E23" s="90">
        <v>1100</v>
      </c>
      <c r="F23" s="90"/>
      <c r="G23" s="90">
        <f t="shared" si="0"/>
        <v>15408.359999999999</v>
      </c>
      <c r="H23" s="90">
        <f t="shared" si="1"/>
        <v>101010.36</v>
      </c>
      <c r="I23" s="97">
        <f t="shared" si="2"/>
        <v>85602</v>
      </c>
      <c r="J23" s="106"/>
      <c r="K23" s="106"/>
    </row>
    <row r="24" spans="1:11" ht="13.5" thickBot="1">
      <c r="A24" s="6" t="s">
        <v>104</v>
      </c>
      <c r="B24" s="2" t="s">
        <v>90</v>
      </c>
      <c r="C24" s="9">
        <v>8</v>
      </c>
      <c r="D24" s="79">
        <v>90052</v>
      </c>
      <c r="E24" s="90">
        <v>1100</v>
      </c>
      <c r="F24" s="90"/>
      <c r="G24" s="90">
        <f t="shared" si="0"/>
        <v>16011.359999999999</v>
      </c>
      <c r="H24" s="90">
        <f t="shared" si="1"/>
        <v>104963.36</v>
      </c>
      <c r="I24" s="97">
        <f t="shared" si="2"/>
        <v>88952</v>
      </c>
      <c r="J24" s="106"/>
      <c r="K24" s="106"/>
    </row>
    <row r="25" spans="1:11" ht="13.5" thickBot="1">
      <c r="A25" s="6" t="s">
        <v>104</v>
      </c>
      <c r="B25" s="2" t="s">
        <v>103</v>
      </c>
      <c r="C25" s="9"/>
      <c r="D25" s="79">
        <v>89252</v>
      </c>
      <c r="E25" s="90">
        <v>1100</v>
      </c>
      <c r="F25" s="90"/>
      <c r="G25" s="90">
        <f t="shared" si="0"/>
        <v>15867.359999999999</v>
      </c>
      <c r="H25" s="90">
        <f t="shared" si="1"/>
        <v>104019.36</v>
      </c>
      <c r="I25" s="97">
        <f t="shared" si="2"/>
        <v>88152</v>
      </c>
      <c r="J25" s="106"/>
      <c r="K25" s="106"/>
    </row>
    <row r="26" spans="1:11" ht="13.5" thickBot="1">
      <c r="A26" s="6" t="s">
        <v>160</v>
      </c>
      <c r="B26" s="2" t="s">
        <v>161</v>
      </c>
      <c r="C26" s="9">
        <v>40</v>
      </c>
      <c r="D26" s="79">
        <v>88252</v>
      </c>
      <c r="E26" s="90">
        <v>1100</v>
      </c>
      <c r="F26" s="90"/>
      <c r="G26" s="90">
        <f t="shared" si="0"/>
        <v>15687.359999999999</v>
      </c>
      <c r="H26" s="90">
        <f t="shared" si="1"/>
        <v>102839.36</v>
      </c>
      <c r="I26" s="97">
        <f t="shared" si="2"/>
        <v>87152</v>
      </c>
      <c r="J26" s="106"/>
      <c r="K26" s="106"/>
    </row>
    <row r="27" spans="1:11" ht="13.5" thickBot="1">
      <c r="A27" s="6" t="s">
        <v>160</v>
      </c>
      <c r="B27" s="2" t="s">
        <v>159</v>
      </c>
      <c r="C27" s="9">
        <v>8</v>
      </c>
      <c r="D27" s="79">
        <v>87382</v>
      </c>
      <c r="E27" s="90">
        <v>1100</v>
      </c>
      <c r="F27" s="90"/>
      <c r="G27" s="90">
        <f t="shared" si="0"/>
        <v>15530.76</v>
      </c>
      <c r="H27" s="90">
        <f t="shared" si="1"/>
        <v>101812.76</v>
      </c>
      <c r="I27" s="97">
        <f t="shared" si="2"/>
        <v>86282</v>
      </c>
      <c r="J27" s="106"/>
      <c r="K27" s="106"/>
    </row>
    <row r="28" spans="1:11" ht="13.5" thickBot="1">
      <c r="A28" s="6" t="s">
        <v>160</v>
      </c>
      <c r="B28" s="2" t="s">
        <v>162</v>
      </c>
      <c r="C28" s="9">
        <v>65</v>
      </c>
      <c r="D28" s="79">
        <v>88002</v>
      </c>
      <c r="E28" s="90">
        <v>1100</v>
      </c>
      <c r="F28" s="90"/>
      <c r="G28" s="90">
        <f t="shared" si="0"/>
        <v>15642.359999999999</v>
      </c>
      <c r="H28" s="90">
        <f t="shared" si="1"/>
        <v>102544.36</v>
      </c>
      <c r="I28" s="97">
        <f t="shared" si="2"/>
        <v>86902</v>
      </c>
      <c r="J28" s="106"/>
      <c r="K28" s="106"/>
    </row>
    <row r="29" spans="1:11" ht="13.5" thickBot="1">
      <c r="A29" s="6" t="s">
        <v>160</v>
      </c>
      <c r="B29" s="2" t="s">
        <v>163</v>
      </c>
      <c r="C29" s="9">
        <v>55</v>
      </c>
      <c r="D29" s="79">
        <v>88202</v>
      </c>
      <c r="E29" s="90">
        <v>1100</v>
      </c>
      <c r="F29" s="90"/>
      <c r="G29" s="90">
        <f t="shared" si="0"/>
        <v>15678.359999999999</v>
      </c>
      <c r="H29" s="90">
        <f t="shared" si="1"/>
        <v>102780.36</v>
      </c>
      <c r="I29" s="97">
        <f t="shared" si="2"/>
        <v>87102</v>
      </c>
      <c r="J29" s="106"/>
      <c r="K29" s="106"/>
    </row>
    <row r="30" spans="1:11" ht="13.5" thickBot="1">
      <c r="A30" s="6" t="s">
        <v>166</v>
      </c>
      <c r="B30" s="2" t="s">
        <v>165</v>
      </c>
      <c r="C30" s="9">
        <v>3</v>
      </c>
      <c r="D30" s="79">
        <v>88722</v>
      </c>
      <c r="E30" s="90">
        <v>1100</v>
      </c>
      <c r="F30" s="90"/>
      <c r="G30" s="90">
        <f t="shared" si="0"/>
        <v>15771.96</v>
      </c>
      <c r="H30" s="90">
        <f t="shared" si="1"/>
        <v>103393.95999999999</v>
      </c>
      <c r="I30" s="97">
        <f t="shared" si="2"/>
        <v>87622</v>
      </c>
      <c r="J30" s="106"/>
      <c r="K30" s="106"/>
    </row>
    <row r="31" spans="1:11" ht="13.5" thickBot="1">
      <c r="A31" s="77"/>
      <c r="B31" s="65" t="s">
        <v>171</v>
      </c>
      <c r="C31" s="66"/>
      <c r="D31" s="80">
        <v>89372</v>
      </c>
      <c r="E31" s="91">
        <v>1100</v>
      </c>
      <c r="F31" s="91"/>
      <c r="G31" s="91">
        <f>(D31-E31)*18%</f>
        <v>15888.96</v>
      </c>
      <c r="H31" s="91">
        <f>D31-E31+G31</f>
        <v>104160.95999999999</v>
      </c>
      <c r="I31" s="97">
        <f>H31-G31</f>
        <v>88272</v>
      </c>
      <c r="J31" s="106"/>
      <c r="K31" s="106"/>
    </row>
    <row r="32" spans="1:11" ht="13.5" thickBot="1">
      <c r="A32" s="7" t="s">
        <v>97</v>
      </c>
      <c r="B32" s="8" t="s">
        <v>99</v>
      </c>
      <c r="C32" s="10" t="s">
        <v>100</v>
      </c>
      <c r="D32" s="80">
        <v>89372</v>
      </c>
      <c r="E32" s="91">
        <v>1100</v>
      </c>
      <c r="F32" s="91"/>
      <c r="G32" s="91">
        <f t="shared" si="0"/>
        <v>15888.96</v>
      </c>
      <c r="H32" s="91">
        <f t="shared" si="1"/>
        <v>104160.95999999999</v>
      </c>
      <c r="I32" s="97">
        <f t="shared" si="2"/>
        <v>88272</v>
      </c>
      <c r="J32" s="106"/>
      <c r="K32" s="106"/>
    </row>
    <row r="33" spans="2:11" ht="13.5" thickBot="1">
      <c r="B33" s="55"/>
      <c r="D33" s="108"/>
      <c r="E33" s="108"/>
      <c r="F33" s="108"/>
      <c r="G33" s="108"/>
      <c r="H33" s="108"/>
      <c r="I33" s="106"/>
      <c r="J33" s="106"/>
      <c r="K33" s="106"/>
    </row>
    <row r="34" spans="1:9" ht="13.5" thickBot="1">
      <c r="A34" s="269" t="s">
        <v>22</v>
      </c>
      <c r="B34" s="270"/>
      <c r="C34" s="270"/>
      <c r="D34" s="270"/>
      <c r="E34" s="270"/>
      <c r="F34" s="270"/>
      <c r="G34" s="270"/>
      <c r="H34" s="270"/>
      <c r="I34" s="271"/>
    </row>
    <row r="35" spans="1:9" ht="13.5" thickBot="1">
      <c r="A35" s="275" t="s">
        <v>14</v>
      </c>
      <c r="B35" s="276"/>
      <c r="C35" s="72" t="s">
        <v>7</v>
      </c>
      <c r="D35" s="47" t="s">
        <v>0</v>
      </c>
      <c r="E35" s="12" t="s">
        <v>15</v>
      </c>
      <c r="F35" s="76"/>
      <c r="G35" s="47" t="s">
        <v>167</v>
      </c>
      <c r="H35" s="48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77408</v>
      </c>
      <c r="E36" s="89">
        <v>1100</v>
      </c>
      <c r="F36" s="96">
        <v>0</v>
      </c>
      <c r="G36" s="89">
        <f>(D36-E36-F36)*18%</f>
        <v>13735.439999999999</v>
      </c>
      <c r="H36" s="89">
        <f>D36-E36-F36+G36</f>
        <v>90043.44</v>
      </c>
      <c r="I36" s="97">
        <f aca="true" t="shared" si="3" ref="I36:I53">H36-G36</f>
        <v>76308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76981</v>
      </c>
      <c r="E37" s="90">
        <v>1100</v>
      </c>
      <c r="F37" s="96">
        <v>0</v>
      </c>
      <c r="G37" s="89">
        <f aca="true" t="shared" si="4" ref="G37:G53">(D37-E37-F37)*18%</f>
        <v>13658.58</v>
      </c>
      <c r="H37" s="89">
        <f aca="true" t="shared" si="5" ref="H37:H53">D37-E37-F37+G37</f>
        <v>89539.58</v>
      </c>
      <c r="I37" s="97">
        <f t="shared" si="3"/>
        <v>75881</v>
      </c>
    </row>
    <row r="38" spans="1:9" ht="13.5" thickBot="1">
      <c r="A38" s="101" t="s">
        <v>5</v>
      </c>
      <c r="B38" s="99" t="s">
        <v>172</v>
      </c>
      <c r="C38" s="100">
        <v>2.7</v>
      </c>
      <c r="D38" s="79">
        <v>73298</v>
      </c>
      <c r="E38" s="90">
        <v>1100</v>
      </c>
      <c r="F38" s="96">
        <v>0</v>
      </c>
      <c r="G38" s="89">
        <f>(D38-E38-F38)*18%</f>
        <v>12995.64</v>
      </c>
      <c r="H38" s="89">
        <f>D38-E38-F38+G38</f>
        <v>85193.64</v>
      </c>
      <c r="I38" s="97">
        <f>H38-G38</f>
        <v>72198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73298</v>
      </c>
      <c r="E39" s="90">
        <v>1100</v>
      </c>
      <c r="F39" s="96">
        <v>0</v>
      </c>
      <c r="G39" s="89">
        <f t="shared" si="4"/>
        <v>12995.64</v>
      </c>
      <c r="H39" s="89">
        <f t="shared" si="5"/>
        <v>85193.64</v>
      </c>
      <c r="I39" s="97">
        <f t="shared" si="3"/>
        <v>72198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74618</v>
      </c>
      <c r="E40" s="90">
        <v>1100</v>
      </c>
      <c r="F40" s="96">
        <v>0</v>
      </c>
      <c r="G40" s="89">
        <f t="shared" si="4"/>
        <v>13233.24</v>
      </c>
      <c r="H40" s="89">
        <f t="shared" si="5"/>
        <v>86751.24</v>
      </c>
      <c r="I40" s="97">
        <f t="shared" si="3"/>
        <v>73518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74571</v>
      </c>
      <c r="E41" s="90">
        <v>1100</v>
      </c>
      <c r="F41" s="96">
        <v>0</v>
      </c>
      <c r="G41" s="89">
        <f t="shared" si="4"/>
        <v>13224.779999999999</v>
      </c>
      <c r="H41" s="89">
        <f t="shared" si="5"/>
        <v>86695.78</v>
      </c>
      <c r="I41" s="97">
        <f t="shared" si="3"/>
        <v>73471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72748</v>
      </c>
      <c r="E42" s="90">
        <v>1100</v>
      </c>
      <c r="F42" s="96">
        <v>0</v>
      </c>
      <c r="G42" s="89">
        <f t="shared" si="4"/>
        <v>12896.64</v>
      </c>
      <c r="H42" s="89">
        <f t="shared" si="5"/>
        <v>84544.64</v>
      </c>
      <c r="I42" s="97">
        <f t="shared" si="3"/>
        <v>71648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75352</v>
      </c>
      <c r="E43" s="90">
        <v>1100</v>
      </c>
      <c r="F43" s="96">
        <v>0</v>
      </c>
      <c r="G43" s="89">
        <f t="shared" si="4"/>
        <v>13365.359999999999</v>
      </c>
      <c r="H43" s="89">
        <f t="shared" si="5"/>
        <v>87617.36</v>
      </c>
      <c r="I43" s="97">
        <f t="shared" si="3"/>
        <v>74252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76054</v>
      </c>
      <c r="E44" s="90">
        <v>1100</v>
      </c>
      <c r="F44" s="96">
        <v>0</v>
      </c>
      <c r="G44" s="89">
        <f t="shared" si="4"/>
        <v>13491.72</v>
      </c>
      <c r="H44" s="89">
        <f t="shared" si="5"/>
        <v>88445.72</v>
      </c>
      <c r="I44" s="97">
        <f t="shared" si="3"/>
        <v>74954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76054</v>
      </c>
      <c r="E45" s="90">
        <v>1100</v>
      </c>
      <c r="F45" s="96">
        <v>0</v>
      </c>
      <c r="G45" s="89">
        <f t="shared" si="4"/>
        <v>13491.72</v>
      </c>
      <c r="H45" s="89">
        <f t="shared" si="5"/>
        <v>88445.72</v>
      </c>
      <c r="I45" s="97">
        <f t="shared" si="3"/>
        <v>74954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79364</v>
      </c>
      <c r="E46" s="90">
        <v>1100</v>
      </c>
      <c r="F46" s="96">
        <v>0</v>
      </c>
      <c r="G46" s="89">
        <f t="shared" si="4"/>
        <v>14087.519999999999</v>
      </c>
      <c r="H46" s="89">
        <f t="shared" si="5"/>
        <v>92351.52</v>
      </c>
      <c r="I46" s="97">
        <f t="shared" si="3"/>
        <v>78264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80764</v>
      </c>
      <c r="E47" s="90">
        <v>1100</v>
      </c>
      <c r="F47" s="96">
        <v>0</v>
      </c>
      <c r="G47" s="89">
        <f t="shared" si="4"/>
        <v>14339.519999999999</v>
      </c>
      <c r="H47" s="89">
        <f t="shared" si="5"/>
        <v>94003.52</v>
      </c>
      <c r="I47" s="97">
        <f t="shared" si="3"/>
        <v>79664</v>
      </c>
    </row>
    <row r="48" spans="1:9" ht="13.5" thickBot="1">
      <c r="A48" s="104" t="s">
        <v>33</v>
      </c>
      <c r="B48" s="99" t="s">
        <v>91</v>
      </c>
      <c r="C48" s="100"/>
      <c r="D48" s="79">
        <v>75084</v>
      </c>
      <c r="E48" s="90">
        <v>1100</v>
      </c>
      <c r="F48" s="96">
        <v>0</v>
      </c>
      <c r="G48" s="89">
        <f t="shared" si="4"/>
        <v>13317.119999999999</v>
      </c>
      <c r="H48" s="89">
        <f t="shared" si="5"/>
        <v>87301.12</v>
      </c>
      <c r="I48" s="97">
        <f t="shared" si="3"/>
        <v>73984</v>
      </c>
    </row>
    <row r="49" spans="1:9" ht="13.5" thickBot="1">
      <c r="A49" s="104" t="s">
        <v>33</v>
      </c>
      <c r="B49" s="99" t="s">
        <v>111</v>
      </c>
      <c r="C49" s="100"/>
      <c r="D49" s="79">
        <v>78104</v>
      </c>
      <c r="E49" s="90">
        <v>1100</v>
      </c>
      <c r="F49" s="96">
        <v>0</v>
      </c>
      <c r="G49" s="89">
        <f t="shared" si="4"/>
        <v>13860.72</v>
      </c>
      <c r="H49" s="89">
        <f t="shared" si="5"/>
        <v>90864.72</v>
      </c>
      <c r="I49" s="97">
        <f t="shared" si="3"/>
        <v>77004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69851</v>
      </c>
      <c r="E50" s="90">
        <v>0</v>
      </c>
      <c r="F50" s="96">
        <v>0</v>
      </c>
      <c r="G50" s="89">
        <f t="shared" si="4"/>
        <v>12573.18</v>
      </c>
      <c r="H50" s="89">
        <f t="shared" si="5"/>
        <v>82424.18</v>
      </c>
      <c r="I50" s="97">
        <f t="shared" si="3"/>
        <v>69851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65314</v>
      </c>
      <c r="E51" s="90">
        <v>0</v>
      </c>
      <c r="F51" s="96">
        <v>0</v>
      </c>
      <c r="G51" s="89">
        <f t="shared" si="4"/>
        <v>11756.52</v>
      </c>
      <c r="H51" s="89">
        <f t="shared" si="5"/>
        <v>77070.52</v>
      </c>
      <c r="I51" s="97">
        <f t="shared" si="3"/>
        <v>65314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68288</v>
      </c>
      <c r="E52" s="90">
        <v>0</v>
      </c>
      <c r="F52" s="96">
        <v>0</v>
      </c>
      <c r="G52" s="89">
        <f t="shared" si="4"/>
        <v>12291.84</v>
      </c>
      <c r="H52" s="89">
        <f t="shared" si="5"/>
        <v>80579.84</v>
      </c>
      <c r="I52" s="97">
        <f t="shared" si="3"/>
        <v>68288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70924</v>
      </c>
      <c r="E53" s="91">
        <v>0</v>
      </c>
      <c r="F53" s="96">
        <v>0</v>
      </c>
      <c r="G53" s="89">
        <f t="shared" si="4"/>
        <v>12766.32</v>
      </c>
      <c r="H53" s="89">
        <f t="shared" si="5"/>
        <v>83690.32</v>
      </c>
      <c r="I53" s="97">
        <f t="shared" si="3"/>
        <v>70924</v>
      </c>
    </row>
    <row r="54" spans="1:9" ht="15" customHeight="1" thickBot="1">
      <c r="A54" s="106"/>
      <c r="B54" s="107"/>
      <c r="C54" s="106"/>
      <c r="D54" s="108"/>
      <c r="E54" s="108"/>
      <c r="F54" s="108"/>
      <c r="G54" s="108"/>
      <c r="H54" s="108"/>
      <c r="I54" s="106"/>
    </row>
    <row r="55" spans="1:9" ht="13.5" thickBot="1">
      <c r="A55" s="277" t="s">
        <v>25</v>
      </c>
      <c r="B55" s="278"/>
      <c r="C55" s="278"/>
      <c r="D55" s="278"/>
      <c r="E55" s="278"/>
      <c r="F55" s="278"/>
      <c r="G55" s="278"/>
      <c r="H55" s="278"/>
      <c r="I55" s="279"/>
    </row>
    <row r="56" spans="1:9" ht="13.5" thickBot="1">
      <c r="A56" s="280" t="s">
        <v>14</v>
      </c>
      <c r="B56" s="281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9" ht="13.5" thickBot="1">
      <c r="A57" s="115" t="s">
        <v>30</v>
      </c>
      <c r="B57" s="116" t="s">
        <v>80</v>
      </c>
      <c r="C57" s="95">
        <v>0.92</v>
      </c>
      <c r="D57" s="217">
        <v>71814</v>
      </c>
      <c r="E57" s="89">
        <v>1100</v>
      </c>
      <c r="F57" s="96">
        <v>0</v>
      </c>
      <c r="G57" s="89">
        <f aca="true" t="shared" si="6" ref="G57:G66">(D57-E57-F57)*18%</f>
        <v>12728.52</v>
      </c>
      <c r="H57" s="89">
        <f aca="true" t="shared" si="7" ref="H57:H66">D57-E57-F57+G57</f>
        <v>83442.52</v>
      </c>
      <c r="I57" s="97">
        <f aca="true" t="shared" si="8" ref="I57:I66">H57-G57</f>
        <v>70714</v>
      </c>
    </row>
    <row r="58" spans="1:9" ht="13.5" thickBot="1">
      <c r="A58" s="117" t="s">
        <v>173</v>
      </c>
      <c r="B58" s="118" t="s">
        <v>170</v>
      </c>
      <c r="C58" s="100">
        <v>1.1</v>
      </c>
      <c r="D58" s="218">
        <v>71814</v>
      </c>
      <c r="E58" s="90">
        <v>1100</v>
      </c>
      <c r="F58" s="96">
        <v>0</v>
      </c>
      <c r="G58" s="89">
        <f t="shared" si="6"/>
        <v>12728.52</v>
      </c>
      <c r="H58" s="89">
        <f t="shared" si="7"/>
        <v>83442.52</v>
      </c>
      <c r="I58" s="97">
        <f>H58-G58</f>
        <v>70714</v>
      </c>
    </row>
    <row r="59" spans="1:9" ht="13.5" thickBot="1">
      <c r="A59" s="117" t="s">
        <v>30</v>
      </c>
      <c r="B59" s="118" t="s">
        <v>120</v>
      </c>
      <c r="C59" s="100">
        <v>2</v>
      </c>
      <c r="D59" s="218">
        <v>71814</v>
      </c>
      <c r="E59" s="90">
        <v>1100</v>
      </c>
      <c r="F59" s="96">
        <v>0</v>
      </c>
      <c r="G59" s="89">
        <f t="shared" si="6"/>
        <v>12728.52</v>
      </c>
      <c r="H59" s="89">
        <f t="shared" si="7"/>
        <v>83442.52</v>
      </c>
      <c r="I59" s="97">
        <f t="shared" si="8"/>
        <v>70714</v>
      </c>
    </row>
    <row r="60" spans="1:9" s="106" customFormat="1" ht="13.5" thickBot="1">
      <c r="A60" s="117" t="s">
        <v>30</v>
      </c>
      <c r="B60" s="118" t="s">
        <v>169</v>
      </c>
      <c r="C60" s="100">
        <v>3</v>
      </c>
      <c r="D60" s="218">
        <v>73564</v>
      </c>
      <c r="E60" s="90">
        <v>1100</v>
      </c>
      <c r="F60" s="96">
        <v>0</v>
      </c>
      <c r="G60" s="89">
        <f t="shared" si="6"/>
        <v>13043.519999999999</v>
      </c>
      <c r="H60" s="89">
        <f t="shared" si="7"/>
        <v>85507.52</v>
      </c>
      <c r="I60" s="97">
        <f t="shared" si="8"/>
        <v>72464</v>
      </c>
    </row>
    <row r="61" spans="1:9" ht="13.5" thickBot="1">
      <c r="A61" s="117" t="s">
        <v>74</v>
      </c>
      <c r="B61" s="118" t="s">
        <v>12</v>
      </c>
      <c r="C61" s="100">
        <v>4.2</v>
      </c>
      <c r="D61" s="218">
        <v>80751</v>
      </c>
      <c r="E61" s="90">
        <v>1100</v>
      </c>
      <c r="F61" s="96">
        <v>0</v>
      </c>
      <c r="G61" s="89">
        <f t="shared" si="6"/>
        <v>14337.18</v>
      </c>
      <c r="H61" s="89">
        <f t="shared" si="7"/>
        <v>93988.18</v>
      </c>
      <c r="I61" s="97">
        <f t="shared" si="8"/>
        <v>79651</v>
      </c>
    </row>
    <row r="62" spans="1:9" ht="13.5" thickBot="1">
      <c r="A62" s="117" t="s">
        <v>36</v>
      </c>
      <c r="B62" s="118" t="s">
        <v>35</v>
      </c>
      <c r="C62" s="100">
        <v>6.5</v>
      </c>
      <c r="D62" s="218">
        <v>79938</v>
      </c>
      <c r="E62" s="90">
        <v>1100</v>
      </c>
      <c r="F62" s="96">
        <v>0</v>
      </c>
      <c r="G62" s="89">
        <f t="shared" si="6"/>
        <v>14190.84</v>
      </c>
      <c r="H62" s="89">
        <f t="shared" si="7"/>
        <v>93028.84</v>
      </c>
      <c r="I62" s="97">
        <f t="shared" si="8"/>
        <v>78838</v>
      </c>
    </row>
    <row r="63" spans="1:9" ht="13.5" thickBot="1">
      <c r="A63" s="117" t="s">
        <v>73</v>
      </c>
      <c r="B63" s="118" t="s">
        <v>72</v>
      </c>
      <c r="C63" s="100">
        <v>50</v>
      </c>
      <c r="D63" s="218">
        <v>81608</v>
      </c>
      <c r="E63" s="90">
        <v>1100</v>
      </c>
      <c r="F63" s="96">
        <v>0</v>
      </c>
      <c r="G63" s="89">
        <f t="shared" si="6"/>
        <v>14491.439999999999</v>
      </c>
      <c r="H63" s="89">
        <f t="shared" si="7"/>
        <v>94999.44</v>
      </c>
      <c r="I63" s="97">
        <f t="shared" si="8"/>
        <v>80508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8">
        <v>73194</v>
      </c>
      <c r="E64" s="90">
        <v>0</v>
      </c>
      <c r="F64" s="96">
        <v>0</v>
      </c>
      <c r="G64" s="89">
        <f t="shared" si="6"/>
        <v>13174.92</v>
      </c>
      <c r="H64" s="89">
        <f t="shared" si="7"/>
        <v>86368.92</v>
      </c>
      <c r="I64" s="97">
        <f t="shared" si="8"/>
        <v>73194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8">
        <v>72381</v>
      </c>
      <c r="E65" s="90">
        <v>0</v>
      </c>
      <c r="F65" s="96">
        <v>0</v>
      </c>
      <c r="G65" s="89">
        <f t="shared" si="6"/>
        <v>13028.58</v>
      </c>
      <c r="H65" s="89">
        <f t="shared" si="7"/>
        <v>85409.58</v>
      </c>
      <c r="I65" s="97">
        <f t="shared" si="8"/>
        <v>72381</v>
      </c>
    </row>
    <row r="66" spans="1:9" ht="12.75">
      <c r="A66" s="117" t="s">
        <v>2</v>
      </c>
      <c r="B66" s="118" t="s">
        <v>32</v>
      </c>
      <c r="C66" s="100" t="s">
        <v>27</v>
      </c>
      <c r="D66" s="218">
        <v>64934</v>
      </c>
      <c r="E66" s="90">
        <v>0</v>
      </c>
      <c r="F66" s="96">
        <v>0</v>
      </c>
      <c r="G66" s="89">
        <f t="shared" si="6"/>
        <v>11688.119999999999</v>
      </c>
      <c r="H66" s="89">
        <f t="shared" si="7"/>
        <v>76622.12</v>
      </c>
      <c r="I66" s="97">
        <f t="shared" si="8"/>
        <v>64934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45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21"/>
    </row>
    <row r="70" spans="1:8" ht="12.75">
      <c r="A70" s="45"/>
      <c r="B70" s="40"/>
      <c r="C70" s="40"/>
      <c r="D70" s="40"/>
      <c r="E70" s="40"/>
      <c r="F70" s="40"/>
      <c r="G70" s="40"/>
      <c r="H70" s="40"/>
    </row>
    <row r="71" spans="1:8" ht="12.75">
      <c r="A71" s="58"/>
      <c r="B71" s="58"/>
      <c r="C71" s="58"/>
      <c r="D71" s="58"/>
      <c r="E71" s="58"/>
      <c r="F71" s="58"/>
      <c r="G71" s="58"/>
      <c r="H71" s="58"/>
    </row>
    <row r="72" spans="1:8" ht="12.75">
      <c r="A72" s="272"/>
      <c r="B72" s="272"/>
      <c r="C72" s="44"/>
      <c r="D72" s="44"/>
      <c r="E72" s="44"/>
      <c r="F72" s="44"/>
      <c r="G72" s="44"/>
      <c r="H72" s="44"/>
    </row>
    <row r="73" spans="1:8" ht="12.75">
      <c r="A73" s="28"/>
      <c r="B73" s="43"/>
      <c r="C73" s="22"/>
      <c r="D73" s="39"/>
      <c r="E73" s="39"/>
      <c r="F73" s="39"/>
      <c r="G73" s="59"/>
      <c r="H73" s="59"/>
    </row>
    <row r="74" spans="1:8" ht="12.75">
      <c r="A74" s="28"/>
      <c r="B74" s="43"/>
      <c r="C74" s="22"/>
      <c r="D74" s="39"/>
      <c r="E74" s="39"/>
      <c r="F74" s="39"/>
      <c r="G74" s="59"/>
      <c r="H74" s="59"/>
    </row>
    <row r="75" spans="1:8" ht="12.75">
      <c r="A75" s="58"/>
      <c r="B75" s="58"/>
      <c r="C75" s="58"/>
      <c r="D75" s="58"/>
      <c r="E75" s="58"/>
      <c r="F75" s="58"/>
      <c r="G75" s="58"/>
      <c r="H75" s="58"/>
    </row>
  </sheetData>
  <sheetProtection/>
  <mergeCells count="13">
    <mergeCell ref="A72:B72"/>
    <mergeCell ref="A9:I9"/>
    <mergeCell ref="A10:B10"/>
    <mergeCell ref="A34:I34"/>
    <mergeCell ref="A35:B35"/>
    <mergeCell ref="A55:I55"/>
    <mergeCell ref="A56:B56"/>
    <mergeCell ref="A1:H1"/>
    <mergeCell ref="A3:H3"/>
    <mergeCell ref="A4:H4"/>
    <mergeCell ref="A5:H5"/>
    <mergeCell ref="A6:H6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46">
      <selection activeCell="J64" sqref="J64"/>
    </sheetView>
  </sheetViews>
  <sheetFormatPr defaultColWidth="9.140625" defaultRowHeight="12.75"/>
  <cols>
    <col min="1" max="1" width="20.140625" style="0" customWidth="1"/>
    <col min="2" max="2" width="24.8515625" style="0" bestFit="1" customWidth="1"/>
    <col min="3" max="3" width="6.28125" style="0" bestFit="1" customWidth="1"/>
    <col min="4" max="4" width="13.7109375" style="0" bestFit="1" customWidth="1"/>
    <col min="5" max="5" width="7.57421875" style="0" bestFit="1" customWidth="1"/>
    <col min="6" max="6" width="7.57421875" style="0" customWidth="1"/>
    <col min="7" max="7" width="10.140625" style="0" bestFit="1" customWidth="1"/>
    <col min="8" max="8" width="9.57421875" style="0" bestFit="1" customWidth="1"/>
    <col min="9" max="9" width="13.140625" style="0" bestFit="1" customWidth="1"/>
  </cols>
  <sheetData>
    <row r="1" ht="13.5" thickBot="1"/>
    <row r="2" spans="1:8" ht="23.25">
      <c r="A2" s="282" t="s">
        <v>87</v>
      </c>
      <c r="B2" s="282"/>
      <c r="C2" s="282"/>
      <c r="D2" s="282"/>
      <c r="E2" s="282"/>
      <c r="F2" s="282"/>
      <c r="G2" s="282"/>
      <c r="H2" s="282"/>
    </row>
    <row r="3" spans="1:8" ht="16.5">
      <c r="A3" s="283" t="s">
        <v>88</v>
      </c>
      <c r="B3" s="283"/>
      <c r="C3" s="283"/>
      <c r="D3" s="283"/>
      <c r="E3" s="283"/>
      <c r="F3" s="283"/>
      <c r="G3" s="283"/>
      <c r="H3" s="283"/>
    </row>
    <row r="4" spans="1:8" ht="15">
      <c r="A4" s="284" t="s">
        <v>83</v>
      </c>
      <c r="B4" s="284"/>
      <c r="C4" s="284"/>
      <c r="D4" s="284"/>
      <c r="E4" s="284"/>
      <c r="F4" s="284"/>
      <c r="G4" s="284"/>
      <c r="H4" s="284"/>
    </row>
    <row r="5" spans="1:8" ht="15">
      <c r="A5" s="284" t="s">
        <v>84</v>
      </c>
      <c r="B5" s="284"/>
      <c r="C5" s="284"/>
      <c r="D5" s="284"/>
      <c r="E5" s="284"/>
      <c r="F5" s="284"/>
      <c r="G5" s="284"/>
      <c r="H5" s="284"/>
    </row>
    <row r="6" spans="1:8" ht="15">
      <c r="A6" s="284" t="s">
        <v>85</v>
      </c>
      <c r="B6" s="284"/>
      <c r="C6" s="284"/>
      <c r="D6" s="284"/>
      <c r="E6" s="284"/>
      <c r="F6" s="284"/>
      <c r="G6" s="284"/>
      <c r="H6" s="284"/>
    </row>
    <row r="7" spans="1:8" ht="18">
      <c r="A7" s="285" t="s">
        <v>86</v>
      </c>
      <c r="B7" s="285"/>
      <c r="C7" s="285"/>
      <c r="D7" s="285"/>
      <c r="E7" s="285"/>
      <c r="F7" s="285"/>
      <c r="G7" s="285"/>
      <c r="H7" s="285"/>
    </row>
    <row r="8" spans="1:8" ht="18.75" thickBot="1">
      <c r="A8" s="73"/>
      <c r="B8" s="73"/>
      <c r="C8" s="73"/>
      <c r="D8" s="73"/>
      <c r="E8" s="73"/>
      <c r="F8" s="73"/>
      <c r="G8" s="73"/>
      <c r="H8" s="73"/>
    </row>
    <row r="9" spans="1:9" ht="15.75" thickBot="1">
      <c r="A9" s="290" t="s">
        <v>180</v>
      </c>
      <c r="B9" s="291"/>
      <c r="C9" s="291"/>
      <c r="D9" s="291"/>
      <c r="E9" s="291"/>
      <c r="F9" s="291"/>
      <c r="G9" s="291"/>
      <c r="H9" s="291"/>
      <c r="I9" s="292"/>
    </row>
    <row r="10" spans="1:9" ht="16.5" thickBot="1">
      <c r="A10" s="293" t="s">
        <v>26</v>
      </c>
      <c r="B10" s="294"/>
      <c r="C10" s="294"/>
      <c r="D10" s="294"/>
      <c r="E10" s="294"/>
      <c r="F10" s="294"/>
      <c r="G10" s="294"/>
      <c r="H10" s="294"/>
      <c r="I10" s="295"/>
    </row>
    <row r="11" spans="1:13" ht="13.5" thickBot="1">
      <c r="A11" s="296" t="s">
        <v>14</v>
      </c>
      <c r="B11" s="297"/>
      <c r="C11" s="69" t="s">
        <v>7</v>
      </c>
      <c r="D11" s="133" t="s">
        <v>0</v>
      </c>
      <c r="E11" s="133" t="s">
        <v>137</v>
      </c>
      <c r="F11" s="133"/>
      <c r="G11" s="132" t="s">
        <v>168</v>
      </c>
      <c r="H11" s="134" t="s">
        <v>1</v>
      </c>
      <c r="I11" s="70" t="s">
        <v>69</v>
      </c>
      <c r="J11" s="128"/>
      <c r="K11" s="128"/>
      <c r="L11" s="128"/>
      <c r="M11" s="128"/>
    </row>
    <row r="12" spans="1:9" s="243" customFormat="1" ht="12.75">
      <c r="A12" s="238" t="s">
        <v>155</v>
      </c>
      <c r="B12" s="239" t="s">
        <v>102</v>
      </c>
      <c r="C12" s="240">
        <v>11</v>
      </c>
      <c r="D12" s="226">
        <v>84950</v>
      </c>
      <c r="E12" s="242">
        <v>1100</v>
      </c>
      <c r="F12" s="242"/>
      <c r="G12" s="241">
        <f>(D12-E12)*18%</f>
        <v>15093</v>
      </c>
      <c r="H12" s="242">
        <f>D12-E12+G12</f>
        <v>98943</v>
      </c>
      <c r="I12" s="242">
        <f>H12-G12</f>
        <v>83850</v>
      </c>
    </row>
    <row r="13" spans="1:9" s="243" customFormat="1" ht="12.75">
      <c r="A13" s="244" t="s">
        <v>155</v>
      </c>
      <c r="B13" s="231" t="s">
        <v>138</v>
      </c>
      <c r="C13" s="232" t="s">
        <v>101</v>
      </c>
      <c r="D13" s="79">
        <v>84150</v>
      </c>
      <c r="E13" s="245">
        <v>1100</v>
      </c>
      <c r="F13" s="245"/>
      <c r="G13" s="233">
        <f aca="true" t="shared" si="0" ref="G13:G33">(D13-E13)*18%</f>
        <v>14949</v>
      </c>
      <c r="H13" s="245">
        <f aca="true" t="shared" si="1" ref="H13:H33">D13-E13+G13</f>
        <v>97999</v>
      </c>
      <c r="I13" s="242">
        <f aca="true" t="shared" si="2" ref="I13:I33">H13-G13</f>
        <v>83050</v>
      </c>
    </row>
    <row r="14" spans="1:9" s="243" customFormat="1" ht="12.75">
      <c r="A14" s="244" t="s">
        <v>155</v>
      </c>
      <c r="B14" s="231" t="s">
        <v>20</v>
      </c>
      <c r="C14" s="232">
        <v>6</v>
      </c>
      <c r="D14" s="79">
        <v>85000</v>
      </c>
      <c r="E14" s="245">
        <v>1100</v>
      </c>
      <c r="F14" s="245"/>
      <c r="G14" s="233">
        <f t="shared" si="0"/>
        <v>15102</v>
      </c>
      <c r="H14" s="245">
        <f t="shared" si="1"/>
        <v>99002</v>
      </c>
      <c r="I14" s="242">
        <f t="shared" si="2"/>
        <v>83900</v>
      </c>
    </row>
    <row r="15" spans="1:9" s="243" customFormat="1" ht="12.75">
      <c r="A15" s="244" t="s">
        <v>155</v>
      </c>
      <c r="B15" s="231" t="s">
        <v>21</v>
      </c>
      <c r="C15" s="232">
        <v>3</v>
      </c>
      <c r="D15" s="79">
        <v>85200</v>
      </c>
      <c r="E15" s="245">
        <v>1100</v>
      </c>
      <c r="F15" s="245"/>
      <c r="G15" s="233">
        <f t="shared" si="0"/>
        <v>15138</v>
      </c>
      <c r="H15" s="245">
        <f t="shared" si="1"/>
        <v>99238</v>
      </c>
      <c r="I15" s="242">
        <f t="shared" si="2"/>
        <v>84100</v>
      </c>
    </row>
    <row r="16" spans="1:9" s="243" customFormat="1" ht="12.75">
      <c r="A16" s="244" t="s">
        <v>155</v>
      </c>
      <c r="B16" s="231" t="s">
        <v>164</v>
      </c>
      <c r="C16" s="232">
        <v>3.4</v>
      </c>
      <c r="D16" s="79">
        <v>88050</v>
      </c>
      <c r="E16" s="245">
        <v>1100</v>
      </c>
      <c r="F16" s="245"/>
      <c r="G16" s="233">
        <f t="shared" si="0"/>
        <v>15651</v>
      </c>
      <c r="H16" s="245">
        <f>D16-E16+G16</f>
        <v>102601</v>
      </c>
      <c r="I16" s="242">
        <f t="shared" si="2"/>
        <v>86950</v>
      </c>
    </row>
    <row r="17" spans="1:9" s="243" customFormat="1" ht="12.75">
      <c r="A17" s="244" t="s">
        <v>6</v>
      </c>
      <c r="B17" s="231" t="s">
        <v>17</v>
      </c>
      <c r="C17" s="232">
        <v>3</v>
      </c>
      <c r="D17" s="79">
        <v>85900</v>
      </c>
      <c r="E17" s="245">
        <v>1100</v>
      </c>
      <c r="F17" s="245"/>
      <c r="G17" s="233">
        <f t="shared" si="0"/>
        <v>15264</v>
      </c>
      <c r="H17" s="245">
        <f t="shared" si="1"/>
        <v>100064</v>
      </c>
      <c r="I17" s="242">
        <f t="shared" si="2"/>
        <v>84800</v>
      </c>
    </row>
    <row r="18" spans="1:13" ht="12.75">
      <c r="A18" s="24" t="s">
        <v>18</v>
      </c>
      <c r="B18" s="2" t="s">
        <v>19</v>
      </c>
      <c r="C18" s="9">
        <v>11</v>
      </c>
      <c r="D18" s="79">
        <v>86900</v>
      </c>
      <c r="E18" s="124">
        <v>1100</v>
      </c>
      <c r="F18" s="124"/>
      <c r="G18" s="90">
        <f t="shared" si="0"/>
        <v>15444</v>
      </c>
      <c r="H18" s="124">
        <f t="shared" si="1"/>
        <v>101244</v>
      </c>
      <c r="I18" s="122">
        <f t="shared" si="2"/>
        <v>85800</v>
      </c>
      <c r="J18" s="128"/>
      <c r="K18" s="128"/>
      <c r="L18" s="128"/>
      <c r="M18" s="128"/>
    </row>
    <row r="19" spans="1:13" ht="12.75">
      <c r="A19" s="24" t="s">
        <v>156</v>
      </c>
      <c r="B19" s="2" t="s">
        <v>79</v>
      </c>
      <c r="C19" s="9">
        <v>12</v>
      </c>
      <c r="D19" s="79">
        <v>92760</v>
      </c>
      <c r="E19" s="124">
        <v>1100</v>
      </c>
      <c r="F19" s="124"/>
      <c r="G19" s="90">
        <f t="shared" si="0"/>
        <v>16498.8</v>
      </c>
      <c r="H19" s="124">
        <f t="shared" si="1"/>
        <v>108158.8</v>
      </c>
      <c r="I19" s="122">
        <f t="shared" si="2"/>
        <v>91660</v>
      </c>
      <c r="J19" s="128"/>
      <c r="K19" s="128"/>
      <c r="L19" s="128"/>
      <c r="M19" s="128"/>
    </row>
    <row r="20" spans="1:13" s="88" customFormat="1" ht="12.75">
      <c r="A20" s="85" t="s">
        <v>156</v>
      </c>
      <c r="B20" s="86" t="s">
        <v>96</v>
      </c>
      <c r="C20" s="87"/>
      <c r="D20" s="227">
        <v>91960</v>
      </c>
      <c r="E20" s="221">
        <v>1100</v>
      </c>
      <c r="F20" s="221"/>
      <c r="G20" s="221">
        <f t="shared" si="0"/>
        <v>16354.8</v>
      </c>
      <c r="H20" s="221">
        <f t="shared" si="1"/>
        <v>107214.8</v>
      </c>
      <c r="I20" s="222">
        <f t="shared" si="2"/>
        <v>90860</v>
      </c>
      <c r="J20" s="223"/>
      <c r="K20" s="223"/>
      <c r="L20" s="223"/>
      <c r="M20" s="223"/>
    </row>
    <row r="21" spans="1:13" ht="12.75">
      <c r="A21" s="24" t="s">
        <v>104</v>
      </c>
      <c r="B21" s="2" t="s">
        <v>105</v>
      </c>
      <c r="C21" s="9">
        <v>12</v>
      </c>
      <c r="D21" s="79">
        <v>86780</v>
      </c>
      <c r="E21" s="124">
        <v>1100</v>
      </c>
      <c r="F21" s="124"/>
      <c r="G21" s="90">
        <f t="shared" si="0"/>
        <v>15422.4</v>
      </c>
      <c r="H21" s="124">
        <f t="shared" si="1"/>
        <v>101102.4</v>
      </c>
      <c r="I21" s="122">
        <f t="shared" si="2"/>
        <v>85680</v>
      </c>
      <c r="J21" s="128"/>
      <c r="K21" s="128"/>
      <c r="L21" s="128"/>
      <c r="M21" s="128"/>
    </row>
    <row r="22" spans="1:13" ht="12.75">
      <c r="A22" s="24" t="s">
        <v>104</v>
      </c>
      <c r="B22" s="2" t="s">
        <v>139</v>
      </c>
      <c r="C22" s="9">
        <v>10</v>
      </c>
      <c r="D22" s="79">
        <v>88480</v>
      </c>
      <c r="E22" s="124">
        <v>1100</v>
      </c>
      <c r="F22" s="124"/>
      <c r="G22" s="90">
        <f t="shared" si="0"/>
        <v>15728.4</v>
      </c>
      <c r="H22" s="124">
        <f t="shared" si="1"/>
        <v>103108.4</v>
      </c>
      <c r="I22" s="122">
        <f t="shared" si="2"/>
        <v>87380</v>
      </c>
      <c r="J22" s="128"/>
      <c r="K22" s="128"/>
      <c r="L22" s="128"/>
      <c r="M22" s="128"/>
    </row>
    <row r="23" spans="1:13" ht="12.75">
      <c r="A23" s="24" t="s">
        <v>95</v>
      </c>
      <c r="B23" s="2" t="s">
        <v>94</v>
      </c>
      <c r="C23" s="9">
        <v>1.9</v>
      </c>
      <c r="D23" s="79">
        <v>93580</v>
      </c>
      <c r="E23" s="124">
        <v>1100</v>
      </c>
      <c r="F23" s="124"/>
      <c r="G23" s="90">
        <f t="shared" si="0"/>
        <v>16646.399999999998</v>
      </c>
      <c r="H23" s="124">
        <f t="shared" si="1"/>
        <v>109126.4</v>
      </c>
      <c r="I23" s="122">
        <f t="shared" si="2"/>
        <v>92480</v>
      </c>
      <c r="J23" s="128"/>
      <c r="K23" s="128"/>
      <c r="L23" s="128"/>
      <c r="M23" s="128"/>
    </row>
    <row r="24" spans="1:13" ht="12.75">
      <c r="A24" s="24" t="s">
        <v>104</v>
      </c>
      <c r="B24" s="2" t="s">
        <v>81</v>
      </c>
      <c r="C24" s="9">
        <v>3</v>
      </c>
      <c r="D24" s="79">
        <v>86780</v>
      </c>
      <c r="E24" s="124">
        <v>1100</v>
      </c>
      <c r="F24" s="124"/>
      <c r="G24" s="90">
        <f t="shared" si="0"/>
        <v>15422.4</v>
      </c>
      <c r="H24" s="124">
        <f t="shared" si="1"/>
        <v>101102.4</v>
      </c>
      <c r="I24" s="122">
        <f t="shared" si="2"/>
        <v>85680</v>
      </c>
      <c r="J24" s="128"/>
      <c r="K24" s="128"/>
      <c r="L24" s="128"/>
      <c r="M24" s="128"/>
    </row>
    <row r="25" spans="1:13" ht="12.75">
      <c r="A25" s="24" t="s">
        <v>104</v>
      </c>
      <c r="B25" s="2" t="s">
        <v>90</v>
      </c>
      <c r="C25" s="9">
        <v>8</v>
      </c>
      <c r="D25" s="79">
        <v>90080</v>
      </c>
      <c r="E25" s="124">
        <v>1100</v>
      </c>
      <c r="F25" s="124"/>
      <c r="G25" s="90">
        <f t="shared" si="0"/>
        <v>16016.4</v>
      </c>
      <c r="H25" s="124">
        <f t="shared" si="1"/>
        <v>104996.4</v>
      </c>
      <c r="I25" s="122">
        <f t="shared" si="2"/>
        <v>88980</v>
      </c>
      <c r="J25" s="128"/>
      <c r="K25" s="128"/>
      <c r="L25" s="128"/>
      <c r="M25" s="128"/>
    </row>
    <row r="26" spans="1:13" s="88" customFormat="1" ht="12.75">
      <c r="A26" s="85" t="s">
        <v>104</v>
      </c>
      <c r="B26" s="86" t="s">
        <v>103</v>
      </c>
      <c r="C26" s="87"/>
      <c r="D26" s="227">
        <v>89280</v>
      </c>
      <c r="E26" s="221">
        <v>1100</v>
      </c>
      <c r="F26" s="221"/>
      <c r="G26" s="221">
        <f t="shared" si="0"/>
        <v>15872.4</v>
      </c>
      <c r="H26" s="221">
        <f t="shared" si="1"/>
        <v>104052.4</v>
      </c>
      <c r="I26" s="222">
        <f t="shared" si="2"/>
        <v>88180</v>
      </c>
      <c r="J26" s="223"/>
      <c r="K26" s="223"/>
      <c r="L26" s="223"/>
      <c r="M26" s="223"/>
    </row>
    <row r="27" spans="1:13" ht="12.75">
      <c r="A27" s="24" t="s">
        <v>160</v>
      </c>
      <c r="B27" s="2" t="s">
        <v>161</v>
      </c>
      <c r="C27" s="9">
        <v>40</v>
      </c>
      <c r="D27" s="79">
        <v>88250</v>
      </c>
      <c r="E27" s="124">
        <v>1100</v>
      </c>
      <c r="F27" s="124"/>
      <c r="G27" s="90">
        <f t="shared" si="0"/>
        <v>15687</v>
      </c>
      <c r="H27" s="124">
        <f t="shared" si="1"/>
        <v>102837</v>
      </c>
      <c r="I27" s="122">
        <f t="shared" si="2"/>
        <v>87150</v>
      </c>
      <c r="J27" s="128"/>
      <c r="K27" s="128"/>
      <c r="L27" s="128"/>
      <c r="M27" s="128"/>
    </row>
    <row r="28" spans="1:13" ht="12.75">
      <c r="A28" s="24" t="s">
        <v>160</v>
      </c>
      <c r="B28" s="2" t="s">
        <v>159</v>
      </c>
      <c r="C28" s="9">
        <v>8</v>
      </c>
      <c r="D28" s="79">
        <v>86780</v>
      </c>
      <c r="E28" s="124">
        <v>1100</v>
      </c>
      <c r="F28" s="124"/>
      <c r="G28" s="90">
        <f t="shared" si="0"/>
        <v>15422.4</v>
      </c>
      <c r="H28" s="124">
        <f t="shared" si="1"/>
        <v>101102.4</v>
      </c>
      <c r="I28" s="122">
        <f t="shared" si="2"/>
        <v>85680</v>
      </c>
      <c r="J28" s="128"/>
      <c r="K28" s="128"/>
      <c r="L28" s="128"/>
      <c r="M28" s="128"/>
    </row>
    <row r="29" spans="1:13" ht="12.75">
      <c r="A29" s="24" t="s">
        <v>160</v>
      </c>
      <c r="B29" s="2" t="s">
        <v>162</v>
      </c>
      <c r="C29" s="9">
        <v>65</v>
      </c>
      <c r="D29" s="79">
        <v>88230</v>
      </c>
      <c r="E29" s="124">
        <v>1100</v>
      </c>
      <c r="F29" s="124"/>
      <c r="G29" s="90">
        <f t="shared" si="0"/>
        <v>15683.4</v>
      </c>
      <c r="H29" s="124">
        <f t="shared" si="1"/>
        <v>102813.4</v>
      </c>
      <c r="I29" s="122">
        <f t="shared" si="2"/>
        <v>87130</v>
      </c>
      <c r="J29" s="128"/>
      <c r="K29" s="128"/>
      <c r="L29" s="128"/>
      <c r="M29" s="128"/>
    </row>
    <row r="30" spans="1:13" ht="12.75">
      <c r="A30" s="24" t="s">
        <v>160</v>
      </c>
      <c r="B30" s="2" t="s">
        <v>163</v>
      </c>
      <c r="C30" s="9">
        <v>55</v>
      </c>
      <c r="D30" s="79">
        <v>88280</v>
      </c>
      <c r="E30" s="124">
        <v>1100</v>
      </c>
      <c r="F30" s="124"/>
      <c r="G30" s="90">
        <f t="shared" si="0"/>
        <v>15692.4</v>
      </c>
      <c r="H30" s="124">
        <f t="shared" si="1"/>
        <v>102872.4</v>
      </c>
      <c r="I30" s="122">
        <f t="shared" si="2"/>
        <v>87180</v>
      </c>
      <c r="J30" s="128"/>
      <c r="K30" s="128"/>
      <c r="L30" s="128"/>
      <c r="M30" s="128"/>
    </row>
    <row r="31" spans="1:13" ht="12.75">
      <c r="A31" s="24" t="s">
        <v>166</v>
      </c>
      <c r="B31" s="2" t="s">
        <v>165</v>
      </c>
      <c r="C31" s="9">
        <v>3</v>
      </c>
      <c r="D31" s="79">
        <v>88850</v>
      </c>
      <c r="E31" s="124">
        <v>1100</v>
      </c>
      <c r="F31" s="124"/>
      <c r="G31" s="90">
        <f t="shared" si="0"/>
        <v>15795</v>
      </c>
      <c r="H31" s="124">
        <f t="shared" si="1"/>
        <v>103545</v>
      </c>
      <c r="I31" s="122">
        <f t="shared" si="2"/>
        <v>87750</v>
      </c>
      <c r="J31" s="128"/>
      <c r="K31" s="128"/>
      <c r="L31" s="128"/>
      <c r="M31" s="128"/>
    </row>
    <row r="32" spans="1:13" ht="12.75">
      <c r="A32" s="24"/>
      <c r="B32" s="2" t="s">
        <v>171</v>
      </c>
      <c r="C32" s="9"/>
      <c r="D32" s="79">
        <v>89500</v>
      </c>
      <c r="E32" s="124">
        <v>1100</v>
      </c>
      <c r="F32" s="124"/>
      <c r="G32" s="90">
        <f>(D32-E32)*18%</f>
        <v>15912</v>
      </c>
      <c r="H32" s="124">
        <f t="shared" si="1"/>
        <v>104312</v>
      </c>
      <c r="I32" s="122">
        <f>H32-G32</f>
        <v>88400</v>
      </c>
      <c r="J32" s="128"/>
      <c r="K32" s="128"/>
      <c r="L32" s="128"/>
      <c r="M32" s="128"/>
    </row>
    <row r="33" spans="1:13" ht="12.75">
      <c r="A33" s="31" t="s">
        <v>97</v>
      </c>
      <c r="B33" s="2" t="s">
        <v>140</v>
      </c>
      <c r="C33" s="9" t="s">
        <v>100</v>
      </c>
      <c r="D33" s="79">
        <v>89500</v>
      </c>
      <c r="E33" s="124">
        <v>1100</v>
      </c>
      <c r="F33" s="124"/>
      <c r="G33" s="90">
        <f t="shared" si="0"/>
        <v>15912</v>
      </c>
      <c r="H33" s="124">
        <f t="shared" si="1"/>
        <v>104312</v>
      </c>
      <c r="I33" s="122">
        <f t="shared" si="2"/>
        <v>88400</v>
      </c>
      <c r="J33" s="128"/>
      <c r="K33" s="128"/>
      <c r="L33" s="128"/>
      <c r="M33" s="128"/>
    </row>
    <row r="34" spans="1:9" ht="12.75">
      <c r="A34" s="24"/>
      <c r="B34" s="2"/>
      <c r="C34" s="9"/>
      <c r="D34" s="35"/>
      <c r="E34" s="3"/>
      <c r="F34" s="3"/>
      <c r="G34" s="35"/>
      <c r="H34" s="3"/>
      <c r="I34" s="25"/>
    </row>
    <row r="35" spans="1:9" ht="12.75">
      <c r="A35" s="24"/>
      <c r="B35" s="2"/>
      <c r="C35" s="9"/>
      <c r="D35" s="35"/>
      <c r="E35" s="3"/>
      <c r="F35" s="3"/>
      <c r="G35" s="35"/>
      <c r="H35" s="3"/>
      <c r="I35" s="25"/>
    </row>
    <row r="36" spans="2:8" ht="13.5" thickBot="1">
      <c r="B36" s="1"/>
      <c r="D36" s="4"/>
      <c r="E36" s="4"/>
      <c r="F36" s="4"/>
      <c r="G36" s="4"/>
      <c r="H36" s="4"/>
    </row>
    <row r="37" spans="1:9" ht="16.5" thickBot="1">
      <c r="A37" s="293" t="s">
        <v>22</v>
      </c>
      <c r="B37" s="294"/>
      <c r="C37" s="294"/>
      <c r="D37" s="294"/>
      <c r="E37" s="294"/>
      <c r="F37" s="294"/>
      <c r="G37" s="294"/>
      <c r="H37" s="294"/>
      <c r="I37" s="295"/>
    </row>
    <row r="38" spans="1:9" ht="13.5" thickBot="1">
      <c r="A38" s="298" t="s">
        <v>14</v>
      </c>
      <c r="B38" s="299"/>
      <c r="C38" s="49" t="s">
        <v>7</v>
      </c>
      <c r="D38" s="47" t="s">
        <v>0</v>
      </c>
      <c r="E38" s="47" t="s">
        <v>137</v>
      </c>
      <c r="F38" s="47"/>
      <c r="G38" s="11" t="s">
        <v>168</v>
      </c>
      <c r="H38" s="48" t="s">
        <v>1</v>
      </c>
      <c r="I38" s="50" t="s">
        <v>69</v>
      </c>
    </row>
    <row r="39" spans="1:9" ht="13.5" thickBot="1">
      <c r="A39" s="93" t="s">
        <v>6</v>
      </c>
      <c r="B39" s="94" t="s">
        <v>23</v>
      </c>
      <c r="C39" s="95">
        <v>0.9</v>
      </c>
      <c r="D39" s="78">
        <v>77035</v>
      </c>
      <c r="E39" s="96">
        <v>1100</v>
      </c>
      <c r="F39" s="96">
        <v>0</v>
      </c>
      <c r="G39" s="89">
        <f>(D39-E39-F39)*18%</f>
        <v>13668.3</v>
      </c>
      <c r="H39" s="96">
        <f>D39-E39-F39+G39</f>
        <v>89603.3</v>
      </c>
      <c r="I39" s="122">
        <f aca="true" t="shared" si="3" ref="I39:I56">H39-G39</f>
        <v>75935</v>
      </c>
    </row>
    <row r="40" spans="1:9" s="128" customFormat="1" ht="13.5" thickBot="1">
      <c r="A40" s="123" t="s">
        <v>107</v>
      </c>
      <c r="B40" s="99" t="s">
        <v>106</v>
      </c>
      <c r="C40" s="100">
        <v>1.2</v>
      </c>
      <c r="D40" s="79">
        <v>75503</v>
      </c>
      <c r="E40" s="124">
        <v>1100</v>
      </c>
      <c r="F40" s="96">
        <v>0</v>
      </c>
      <c r="G40" s="89">
        <f aca="true" t="shared" si="4" ref="G40:G56">(D40-E40-F40)*18%</f>
        <v>13392.539999999999</v>
      </c>
      <c r="H40" s="96">
        <f aca="true" t="shared" si="5" ref="H40:H56">D40-E40-F40+G40</f>
        <v>87795.54</v>
      </c>
      <c r="I40" s="122">
        <f t="shared" si="3"/>
        <v>74403</v>
      </c>
    </row>
    <row r="41" spans="1:9" s="128" customFormat="1" ht="13.5" thickBot="1">
      <c r="A41" s="123" t="s">
        <v>5</v>
      </c>
      <c r="B41" s="99" t="s">
        <v>172</v>
      </c>
      <c r="C41" s="100">
        <v>2.7</v>
      </c>
      <c r="D41" s="79">
        <v>73425</v>
      </c>
      <c r="E41" s="124">
        <v>1100</v>
      </c>
      <c r="F41" s="96">
        <v>0</v>
      </c>
      <c r="G41" s="89">
        <f>(D41-E41-F41)*18%</f>
        <v>13018.5</v>
      </c>
      <c r="H41" s="96">
        <f>D41-E41-F41+G41</f>
        <v>85343.5</v>
      </c>
      <c r="I41" s="122">
        <f>H41-G41</f>
        <v>72325</v>
      </c>
    </row>
    <row r="42" spans="1:9" s="128" customFormat="1" ht="13.5" thickBot="1">
      <c r="A42" s="123" t="s">
        <v>5</v>
      </c>
      <c r="B42" s="125" t="s">
        <v>11</v>
      </c>
      <c r="C42" s="100">
        <v>8</v>
      </c>
      <c r="D42" s="79">
        <v>73425</v>
      </c>
      <c r="E42" s="124">
        <v>1100</v>
      </c>
      <c r="F42" s="96">
        <v>0</v>
      </c>
      <c r="G42" s="89">
        <f t="shared" si="4"/>
        <v>13018.5</v>
      </c>
      <c r="H42" s="96">
        <f t="shared" si="5"/>
        <v>85343.5</v>
      </c>
      <c r="I42" s="122">
        <f t="shared" si="3"/>
        <v>72325</v>
      </c>
    </row>
    <row r="43" spans="1:9" s="128" customFormat="1" ht="13.5" thickBot="1">
      <c r="A43" s="126" t="s">
        <v>5</v>
      </c>
      <c r="B43" s="125" t="s">
        <v>108</v>
      </c>
      <c r="C43" s="100">
        <v>8</v>
      </c>
      <c r="D43" s="79">
        <v>74745</v>
      </c>
      <c r="E43" s="124">
        <v>1100</v>
      </c>
      <c r="F43" s="96">
        <v>0</v>
      </c>
      <c r="G43" s="89">
        <f t="shared" si="4"/>
        <v>13256.1</v>
      </c>
      <c r="H43" s="96">
        <f t="shared" si="5"/>
        <v>86901.1</v>
      </c>
      <c r="I43" s="122">
        <f t="shared" si="3"/>
        <v>73645</v>
      </c>
    </row>
    <row r="44" spans="1:9" s="128" customFormat="1" ht="13.5" thickBot="1">
      <c r="A44" s="126" t="s">
        <v>24</v>
      </c>
      <c r="B44" s="125" t="s">
        <v>89</v>
      </c>
      <c r="C44" s="100">
        <v>18</v>
      </c>
      <c r="D44" s="79">
        <v>74643</v>
      </c>
      <c r="E44" s="124">
        <v>1100</v>
      </c>
      <c r="F44" s="96">
        <v>0</v>
      </c>
      <c r="G44" s="89">
        <f t="shared" si="4"/>
        <v>13237.74</v>
      </c>
      <c r="H44" s="96">
        <f t="shared" si="5"/>
        <v>86780.74</v>
      </c>
      <c r="I44" s="122">
        <f t="shared" si="3"/>
        <v>73543</v>
      </c>
    </row>
    <row r="45" spans="1:9" s="128" customFormat="1" ht="13.5" thickBot="1">
      <c r="A45" s="126" t="s">
        <v>9</v>
      </c>
      <c r="B45" s="125" t="s">
        <v>8</v>
      </c>
      <c r="C45" s="100">
        <v>1.2</v>
      </c>
      <c r="D45" s="79">
        <v>73075</v>
      </c>
      <c r="E45" s="124">
        <v>1100</v>
      </c>
      <c r="F45" s="96">
        <v>0</v>
      </c>
      <c r="G45" s="89">
        <f t="shared" si="4"/>
        <v>12955.5</v>
      </c>
      <c r="H45" s="96">
        <f t="shared" si="5"/>
        <v>84930.5</v>
      </c>
      <c r="I45" s="122">
        <f t="shared" si="3"/>
        <v>71975</v>
      </c>
    </row>
    <row r="46" spans="1:9" s="128" customFormat="1" ht="13.5" thickBot="1">
      <c r="A46" s="126" t="s">
        <v>71</v>
      </c>
      <c r="B46" s="125" t="s">
        <v>70</v>
      </c>
      <c r="C46" s="100">
        <v>0.35</v>
      </c>
      <c r="D46" s="79">
        <v>75477</v>
      </c>
      <c r="E46" s="124">
        <v>1100</v>
      </c>
      <c r="F46" s="96">
        <v>0</v>
      </c>
      <c r="G46" s="89">
        <f t="shared" si="4"/>
        <v>13387.859999999999</v>
      </c>
      <c r="H46" s="96">
        <f t="shared" si="5"/>
        <v>87764.86</v>
      </c>
      <c r="I46" s="122">
        <f t="shared" si="3"/>
        <v>74377</v>
      </c>
    </row>
    <row r="47" spans="1:9" s="128" customFormat="1" ht="13.5" thickBot="1">
      <c r="A47" s="126" t="s">
        <v>10</v>
      </c>
      <c r="B47" s="125" t="s">
        <v>114</v>
      </c>
      <c r="C47" s="100">
        <v>0.28</v>
      </c>
      <c r="D47" s="79">
        <v>75182</v>
      </c>
      <c r="E47" s="124">
        <v>1100</v>
      </c>
      <c r="F47" s="96">
        <v>0</v>
      </c>
      <c r="G47" s="89">
        <f t="shared" si="4"/>
        <v>13334.76</v>
      </c>
      <c r="H47" s="96">
        <f t="shared" si="5"/>
        <v>87416.76</v>
      </c>
      <c r="I47" s="122">
        <f t="shared" si="3"/>
        <v>74082</v>
      </c>
    </row>
    <row r="48" spans="1:9" s="128" customFormat="1" ht="13.5" thickBot="1">
      <c r="A48" s="126" t="s">
        <v>10</v>
      </c>
      <c r="B48" s="125" t="s">
        <v>112</v>
      </c>
      <c r="C48" s="100">
        <v>0.22</v>
      </c>
      <c r="D48" s="79">
        <v>75182</v>
      </c>
      <c r="E48" s="124">
        <v>1100</v>
      </c>
      <c r="F48" s="96">
        <v>0</v>
      </c>
      <c r="G48" s="89">
        <f t="shared" si="4"/>
        <v>13334.76</v>
      </c>
      <c r="H48" s="96">
        <f t="shared" si="5"/>
        <v>87416.76</v>
      </c>
      <c r="I48" s="122">
        <f t="shared" si="3"/>
        <v>74082</v>
      </c>
    </row>
    <row r="49" spans="1:9" s="128" customFormat="1" ht="13.5" thickBot="1">
      <c r="A49" s="126" t="s">
        <v>33</v>
      </c>
      <c r="B49" s="125" t="s">
        <v>34</v>
      </c>
      <c r="C49" s="100">
        <v>0.43</v>
      </c>
      <c r="D49" s="79">
        <v>79942</v>
      </c>
      <c r="E49" s="124">
        <v>1100</v>
      </c>
      <c r="F49" s="96">
        <v>0</v>
      </c>
      <c r="G49" s="89">
        <f t="shared" si="4"/>
        <v>14191.56</v>
      </c>
      <c r="H49" s="96">
        <f t="shared" si="5"/>
        <v>93033.56</v>
      </c>
      <c r="I49" s="122">
        <f t="shared" si="3"/>
        <v>78842</v>
      </c>
    </row>
    <row r="50" spans="1:9" s="128" customFormat="1" ht="13.5" thickBot="1">
      <c r="A50" s="126" t="s">
        <v>33</v>
      </c>
      <c r="B50" s="125" t="s">
        <v>93</v>
      </c>
      <c r="C50" s="100">
        <v>0.22</v>
      </c>
      <c r="D50" s="79">
        <v>81242</v>
      </c>
      <c r="E50" s="124">
        <v>1100</v>
      </c>
      <c r="F50" s="96">
        <v>0</v>
      </c>
      <c r="G50" s="89">
        <f t="shared" si="4"/>
        <v>14425.56</v>
      </c>
      <c r="H50" s="96">
        <f t="shared" si="5"/>
        <v>94567.56</v>
      </c>
      <c r="I50" s="122">
        <f t="shared" si="3"/>
        <v>80142</v>
      </c>
    </row>
    <row r="51" spans="1:9" s="128" customFormat="1" ht="13.5" thickBot="1">
      <c r="A51" s="104" t="s">
        <v>33</v>
      </c>
      <c r="B51" s="99" t="s">
        <v>91</v>
      </c>
      <c r="C51" s="100"/>
      <c r="D51" s="79">
        <v>75562</v>
      </c>
      <c r="E51" s="124">
        <v>1100</v>
      </c>
      <c r="F51" s="96">
        <v>0</v>
      </c>
      <c r="G51" s="89">
        <f t="shared" si="4"/>
        <v>13403.16</v>
      </c>
      <c r="H51" s="96">
        <f t="shared" si="5"/>
        <v>87865.16</v>
      </c>
      <c r="I51" s="122">
        <f t="shared" si="3"/>
        <v>74462</v>
      </c>
    </row>
    <row r="52" spans="1:9" s="128" customFormat="1" ht="13.5" thickBot="1">
      <c r="A52" s="104" t="s">
        <v>33</v>
      </c>
      <c r="B52" s="99" t="s">
        <v>111</v>
      </c>
      <c r="C52" s="100"/>
      <c r="D52" s="79">
        <v>78932</v>
      </c>
      <c r="E52" s="124">
        <v>1100</v>
      </c>
      <c r="F52" s="96">
        <v>0</v>
      </c>
      <c r="G52" s="89">
        <f t="shared" si="4"/>
        <v>14009.76</v>
      </c>
      <c r="H52" s="96">
        <f t="shared" si="5"/>
        <v>91841.76</v>
      </c>
      <c r="I52" s="122">
        <f t="shared" si="3"/>
        <v>77832</v>
      </c>
    </row>
    <row r="53" spans="1:9" s="128" customFormat="1" ht="13.5" thickBot="1">
      <c r="A53" s="126" t="s">
        <v>2</v>
      </c>
      <c r="B53" s="125" t="s">
        <v>3</v>
      </c>
      <c r="C53" s="100" t="s">
        <v>27</v>
      </c>
      <c r="D53" s="79">
        <v>69478</v>
      </c>
      <c r="E53" s="124">
        <v>0</v>
      </c>
      <c r="F53" s="96">
        <v>0</v>
      </c>
      <c r="G53" s="89">
        <f t="shared" si="4"/>
        <v>12506.039999999999</v>
      </c>
      <c r="H53" s="96">
        <f t="shared" si="5"/>
        <v>81984.04</v>
      </c>
      <c r="I53" s="122">
        <f t="shared" si="3"/>
        <v>69478</v>
      </c>
    </row>
    <row r="54" spans="1:9" s="128" customFormat="1" ht="13.5" thickBot="1">
      <c r="A54" s="126" t="s">
        <v>2</v>
      </c>
      <c r="B54" s="125" t="s">
        <v>4</v>
      </c>
      <c r="C54" s="100" t="s">
        <v>27</v>
      </c>
      <c r="D54" s="79">
        <v>65386</v>
      </c>
      <c r="E54" s="124">
        <v>0</v>
      </c>
      <c r="F54" s="96">
        <v>0</v>
      </c>
      <c r="G54" s="89">
        <f t="shared" si="4"/>
        <v>11769.48</v>
      </c>
      <c r="H54" s="96">
        <f t="shared" si="5"/>
        <v>77155.48</v>
      </c>
      <c r="I54" s="122">
        <f t="shared" si="3"/>
        <v>65386</v>
      </c>
    </row>
    <row r="55" spans="1:9" s="128" customFormat="1" ht="13.5" thickBot="1">
      <c r="A55" s="104" t="s">
        <v>2</v>
      </c>
      <c r="B55" s="99" t="s">
        <v>13</v>
      </c>
      <c r="C55" s="100" t="s">
        <v>27</v>
      </c>
      <c r="D55" s="79">
        <v>68615</v>
      </c>
      <c r="E55" s="124">
        <v>0</v>
      </c>
      <c r="F55" s="96">
        <v>0</v>
      </c>
      <c r="G55" s="89">
        <f t="shared" si="4"/>
        <v>12350.699999999999</v>
      </c>
      <c r="H55" s="96">
        <f t="shared" si="5"/>
        <v>80965.7</v>
      </c>
      <c r="I55" s="122">
        <f t="shared" si="3"/>
        <v>68615</v>
      </c>
    </row>
    <row r="56" spans="1:9" s="128" customFormat="1" ht="13.5" thickBot="1">
      <c r="A56" s="16" t="s">
        <v>2</v>
      </c>
      <c r="B56" s="17" t="s">
        <v>28</v>
      </c>
      <c r="C56" s="105" t="s">
        <v>27</v>
      </c>
      <c r="D56" s="80">
        <v>70052</v>
      </c>
      <c r="E56" s="127">
        <v>0</v>
      </c>
      <c r="F56" s="96">
        <v>0</v>
      </c>
      <c r="G56" s="89">
        <f t="shared" si="4"/>
        <v>12609.359999999999</v>
      </c>
      <c r="H56" s="96">
        <f t="shared" si="5"/>
        <v>82661.36</v>
      </c>
      <c r="I56" s="122">
        <f t="shared" si="3"/>
        <v>70052</v>
      </c>
    </row>
    <row r="57" spans="2:8" s="128" customFormat="1" ht="13.5" thickBot="1">
      <c r="B57" s="129"/>
      <c r="D57" s="130"/>
      <c r="E57" s="130"/>
      <c r="F57" s="130"/>
      <c r="G57" s="130"/>
      <c r="H57" s="130"/>
    </row>
    <row r="58" spans="1:9" s="128" customFormat="1" ht="16.5" thickBot="1">
      <c r="A58" s="253" t="s">
        <v>25</v>
      </c>
      <c r="B58" s="254"/>
      <c r="C58" s="254"/>
      <c r="D58" s="254"/>
      <c r="E58" s="254"/>
      <c r="F58" s="254"/>
      <c r="G58" s="254"/>
      <c r="H58" s="254"/>
      <c r="I58" s="255"/>
    </row>
    <row r="59" spans="1:9" s="128" customFormat="1" ht="13.5" thickBot="1">
      <c r="A59" s="286" t="s">
        <v>14</v>
      </c>
      <c r="B59" s="287"/>
      <c r="C59" s="132" t="s">
        <v>7</v>
      </c>
      <c r="D59" s="133" t="s">
        <v>0</v>
      </c>
      <c r="E59" s="133" t="s">
        <v>137</v>
      </c>
      <c r="F59" s="133"/>
      <c r="G59" s="132" t="s">
        <v>168</v>
      </c>
      <c r="H59" s="134" t="s">
        <v>1</v>
      </c>
      <c r="I59" s="70" t="s">
        <v>69</v>
      </c>
    </row>
    <row r="60" spans="1:9" s="128" customFormat="1" ht="13.5" thickBot="1">
      <c r="A60" s="135" t="s">
        <v>30</v>
      </c>
      <c r="B60" s="135" t="s">
        <v>80</v>
      </c>
      <c r="C60" s="136">
        <v>0.92</v>
      </c>
      <c r="D60" s="220">
        <v>72292</v>
      </c>
      <c r="E60" s="122">
        <v>1100</v>
      </c>
      <c r="F60" s="96">
        <v>0</v>
      </c>
      <c r="G60" s="89">
        <f aca="true" t="shared" si="6" ref="G60:G69">(D60-E60-F60)*18%</f>
        <v>12814.56</v>
      </c>
      <c r="H60" s="96">
        <f aca="true" t="shared" si="7" ref="H60:H69">D60-E60-F60+G60</f>
        <v>84006.56</v>
      </c>
      <c r="I60" s="122">
        <f aca="true" t="shared" si="8" ref="I60:I69">H60-G60</f>
        <v>71192</v>
      </c>
    </row>
    <row r="61" spans="1:9" s="128" customFormat="1" ht="13.5" thickBot="1">
      <c r="A61" s="118" t="s">
        <v>173</v>
      </c>
      <c r="B61" s="118" t="s">
        <v>170</v>
      </c>
      <c r="C61" s="100">
        <v>1.1</v>
      </c>
      <c r="D61" s="218">
        <v>72292</v>
      </c>
      <c r="E61" s="124">
        <v>1100</v>
      </c>
      <c r="F61" s="96">
        <v>0</v>
      </c>
      <c r="G61" s="89">
        <f t="shared" si="6"/>
        <v>12814.56</v>
      </c>
      <c r="H61" s="96">
        <f t="shared" si="7"/>
        <v>84006.56</v>
      </c>
      <c r="I61" s="122">
        <f>H61-G61</f>
        <v>71192</v>
      </c>
    </row>
    <row r="62" spans="1:9" s="128" customFormat="1" ht="13.5" thickBot="1">
      <c r="A62" s="118" t="s">
        <v>30</v>
      </c>
      <c r="B62" s="118" t="s">
        <v>120</v>
      </c>
      <c r="C62" s="100">
        <v>2</v>
      </c>
      <c r="D62" s="218">
        <v>72292</v>
      </c>
      <c r="E62" s="124">
        <v>1100</v>
      </c>
      <c r="F62" s="96">
        <v>0</v>
      </c>
      <c r="G62" s="89">
        <f t="shared" si="6"/>
        <v>12814.56</v>
      </c>
      <c r="H62" s="96">
        <f t="shared" si="7"/>
        <v>84006.56</v>
      </c>
      <c r="I62" s="122">
        <f t="shared" si="8"/>
        <v>71192</v>
      </c>
    </row>
    <row r="63" spans="1:9" s="128" customFormat="1" ht="13.5" thickBot="1">
      <c r="A63" s="118" t="s">
        <v>30</v>
      </c>
      <c r="B63" s="118" t="s">
        <v>169</v>
      </c>
      <c r="C63" s="100">
        <v>3</v>
      </c>
      <c r="D63" s="218">
        <v>72592</v>
      </c>
      <c r="E63" s="124">
        <v>1100</v>
      </c>
      <c r="F63" s="96">
        <v>0</v>
      </c>
      <c r="G63" s="89">
        <f t="shared" si="6"/>
        <v>12868.56</v>
      </c>
      <c r="H63" s="96">
        <f t="shared" si="7"/>
        <v>84360.56</v>
      </c>
      <c r="I63" s="122">
        <f t="shared" si="8"/>
        <v>71492</v>
      </c>
    </row>
    <row r="64" spans="1:9" s="128" customFormat="1" ht="13.5" thickBot="1">
      <c r="A64" s="118" t="s">
        <v>74</v>
      </c>
      <c r="B64" s="118" t="s">
        <v>12</v>
      </c>
      <c r="C64" s="100">
        <v>4.2</v>
      </c>
      <c r="D64" s="218">
        <v>80723</v>
      </c>
      <c r="E64" s="124">
        <v>1100</v>
      </c>
      <c r="F64" s="96">
        <v>0</v>
      </c>
      <c r="G64" s="89">
        <f t="shared" si="6"/>
        <v>14332.14</v>
      </c>
      <c r="H64" s="96">
        <f t="shared" si="7"/>
        <v>93955.14</v>
      </c>
      <c r="I64" s="122">
        <f t="shared" si="8"/>
        <v>79623</v>
      </c>
    </row>
    <row r="65" spans="1:9" s="128" customFormat="1" ht="13.5" thickBot="1">
      <c r="A65" s="118" t="s">
        <v>36</v>
      </c>
      <c r="B65" s="118" t="s">
        <v>35</v>
      </c>
      <c r="C65" s="100">
        <v>6.5</v>
      </c>
      <c r="D65" s="218">
        <v>80615</v>
      </c>
      <c r="E65" s="124">
        <v>1100</v>
      </c>
      <c r="F65" s="96">
        <v>0</v>
      </c>
      <c r="G65" s="89">
        <f t="shared" si="6"/>
        <v>14312.699999999999</v>
      </c>
      <c r="H65" s="96">
        <f t="shared" si="7"/>
        <v>93827.7</v>
      </c>
      <c r="I65" s="122">
        <f t="shared" si="8"/>
        <v>79515</v>
      </c>
    </row>
    <row r="66" spans="1:9" s="128" customFormat="1" ht="13.5" thickBot="1">
      <c r="A66" s="118" t="s">
        <v>73</v>
      </c>
      <c r="B66" s="118" t="s">
        <v>72</v>
      </c>
      <c r="C66" s="100">
        <v>50</v>
      </c>
      <c r="D66" s="218">
        <v>81585</v>
      </c>
      <c r="E66" s="124">
        <v>1100</v>
      </c>
      <c r="F66" s="96">
        <v>0</v>
      </c>
      <c r="G66" s="89">
        <f t="shared" si="6"/>
        <v>14487.3</v>
      </c>
      <c r="H66" s="96">
        <f t="shared" si="7"/>
        <v>94972.3</v>
      </c>
      <c r="I66" s="122">
        <f t="shared" si="8"/>
        <v>80485</v>
      </c>
    </row>
    <row r="67" spans="1:9" s="128" customFormat="1" ht="13.5" thickBot="1">
      <c r="A67" s="118" t="s">
        <v>2</v>
      </c>
      <c r="B67" s="118" t="s">
        <v>29</v>
      </c>
      <c r="C67" s="100" t="s">
        <v>27</v>
      </c>
      <c r="D67" s="218">
        <v>73166</v>
      </c>
      <c r="E67" s="124">
        <v>0</v>
      </c>
      <c r="F67" s="96">
        <v>0</v>
      </c>
      <c r="G67" s="89">
        <f t="shared" si="6"/>
        <v>13169.88</v>
      </c>
      <c r="H67" s="96">
        <f t="shared" si="7"/>
        <v>86335.88</v>
      </c>
      <c r="I67" s="122">
        <f t="shared" si="8"/>
        <v>73166</v>
      </c>
    </row>
    <row r="68" spans="1:9" s="128" customFormat="1" ht="13.5" thickBot="1">
      <c r="A68" s="118" t="s">
        <v>2</v>
      </c>
      <c r="B68" s="118" t="s">
        <v>31</v>
      </c>
      <c r="C68" s="100" t="s">
        <v>27</v>
      </c>
      <c r="D68" s="218">
        <v>73058</v>
      </c>
      <c r="E68" s="124">
        <v>0</v>
      </c>
      <c r="F68" s="96">
        <v>0</v>
      </c>
      <c r="G68" s="89">
        <f t="shared" si="6"/>
        <v>13150.439999999999</v>
      </c>
      <c r="H68" s="96">
        <f t="shared" si="7"/>
        <v>86208.44</v>
      </c>
      <c r="I68" s="122">
        <f t="shared" si="8"/>
        <v>73058</v>
      </c>
    </row>
    <row r="69" spans="1:9" s="128" customFormat="1" ht="12.75">
      <c r="A69" s="118" t="s">
        <v>2</v>
      </c>
      <c r="B69" s="118" t="s">
        <v>32</v>
      </c>
      <c r="C69" s="100" t="s">
        <v>27</v>
      </c>
      <c r="D69" s="218">
        <v>65412</v>
      </c>
      <c r="E69" s="124">
        <v>0</v>
      </c>
      <c r="F69" s="96">
        <v>0</v>
      </c>
      <c r="G69" s="89">
        <f t="shared" si="6"/>
        <v>11774.16</v>
      </c>
      <c r="H69" s="96">
        <f t="shared" si="7"/>
        <v>77186.16</v>
      </c>
      <c r="I69" s="122">
        <f t="shared" si="8"/>
        <v>65412</v>
      </c>
    </row>
    <row r="70" spans="1:9" s="45" customFormat="1" ht="12.75">
      <c r="A70" s="25"/>
      <c r="B70" s="25"/>
      <c r="C70" s="25"/>
      <c r="D70" s="25"/>
      <c r="E70" s="25"/>
      <c r="F70" s="25"/>
      <c r="G70" s="25"/>
      <c r="H70" s="25"/>
      <c r="I70" s="25"/>
    </row>
    <row r="71" ht="12.75">
      <c r="I71" s="45"/>
    </row>
    <row r="72" spans="1:8" ht="12.75">
      <c r="A72" s="288"/>
      <c r="B72" s="288"/>
      <c r="C72" s="288"/>
      <c r="D72" s="288"/>
      <c r="E72" s="288"/>
      <c r="F72" s="288"/>
      <c r="G72" s="288"/>
      <c r="H72" s="288"/>
    </row>
    <row r="74" spans="1:8" s="26" customFormat="1" ht="12.75">
      <c r="A74" s="289"/>
      <c r="B74" s="289"/>
      <c r="C74" s="289"/>
      <c r="D74" s="289"/>
      <c r="E74" s="289"/>
      <c r="F74" s="289"/>
      <c r="G74" s="289"/>
      <c r="H74" s="289"/>
    </row>
    <row r="75" s="26" customFormat="1" ht="12.75"/>
    <row r="76" spans="1:8" s="26" customFormat="1" ht="12.75">
      <c r="A76" s="40"/>
      <c r="B76" s="82"/>
      <c r="C76" s="41"/>
      <c r="D76" s="44"/>
      <c r="E76" s="44"/>
      <c r="F76" s="44"/>
      <c r="G76" s="44"/>
      <c r="H76" s="44"/>
    </row>
    <row r="77" spans="1:8" s="26" customFormat="1" ht="12.75">
      <c r="A77" s="40"/>
      <c r="B77" s="82"/>
      <c r="C77" s="22"/>
      <c r="D77" s="39"/>
      <c r="E77" s="39"/>
      <c r="F77" s="39"/>
      <c r="G77" s="39"/>
      <c r="H77" s="5"/>
    </row>
    <row r="78" spans="1:8" s="26" customFormat="1" ht="12.75">
      <c r="A78" s="40"/>
      <c r="B78" s="82"/>
      <c r="C78" s="22"/>
      <c r="D78" s="39"/>
      <c r="E78" s="39"/>
      <c r="F78" s="39"/>
      <c r="G78" s="39"/>
      <c r="H78" s="5"/>
    </row>
    <row r="79" spans="1:2" s="26" customFormat="1" ht="12.75">
      <c r="A79" s="40"/>
      <c r="B79" s="82"/>
    </row>
    <row r="80" spans="1:2" s="26" customFormat="1" ht="12.75">
      <c r="A80" s="40"/>
      <c r="B80" s="82"/>
    </row>
    <row r="81" spans="1:2" s="26" customFormat="1" ht="12.75">
      <c r="A81" s="40"/>
      <c r="B81" s="82"/>
    </row>
    <row r="82" spans="1:2" s="26" customFormat="1" ht="12.75">
      <c r="A82" s="40"/>
      <c r="B82" s="82"/>
    </row>
    <row r="83" spans="1:2" s="26" customFormat="1" ht="12.75">
      <c r="A83" s="40"/>
      <c r="B83" s="82"/>
    </row>
    <row r="84" spans="1:2" s="26" customFormat="1" ht="12.75">
      <c r="A84" s="40"/>
      <c r="B84" s="82"/>
    </row>
    <row r="85" spans="1:2" s="26" customFormat="1" ht="12.75">
      <c r="A85" s="40"/>
      <c r="B85" s="82"/>
    </row>
    <row r="86" spans="1:2" s="26" customFormat="1" ht="12.75">
      <c r="A86" s="40"/>
      <c r="B86" s="82"/>
    </row>
    <row r="87" spans="1:2" s="26" customFormat="1" ht="12.75">
      <c r="A87" s="40"/>
      <c r="B87" s="82"/>
    </row>
    <row r="88" spans="1:2" s="26" customFormat="1" ht="12.75">
      <c r="A88" s="40"/>
      <c r="B88" s="82"/>
    </row>
    <row r="89" s="26" customFormat="1" ht="12.75"/>
    <row r="90" s="26" customFormat="1" ht="12.75">
      <c r="A90" s="46"/>
    </row>
    <row r="91" s="26" customFormat="1" ht="12.75"/>
    <row r="92" s="26" customFormat="1" ht="12.75"/>
    <row r="93" s="26" customFormat="1" ht="12.75"/>
  </sheetData>
  <sheetProtection/>
  <mergeCells count="15">
    <mergeCell ref="A59:B59"/>
    <mergeCell ref="A72:H72"/>
    <mergeCell ref="A74:H74"/>
    <mergeCell ref="A9:I9"/>
    <mergeCell ref="A10:I10"/>
    <mergeCell ref="A11:B11"/>
    <mergeCell ref="A37:I37"/>
    <mergeCell ref="A38:B38"/>
    <mergeCell ref="A58:I58"/>
    <mergeCell ref="A2:H2"/>
    <mergeCell ref="A3:H3"/>
    <mergeCell ref="A4:H4"/>
    <mergeCell ref="A5:H5"/>
    <mergeCell ref="A6:H6"/>
    <mergeCell ref="A7:H7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7">
      <selection activeCell="H63" sqref="H63"/>
    </sheetView>
  </sheetViews>
  <sheetFormatPr defaultColWidth="9.140625" defaultRowHeight="12.75"/>
  <cols>
    <col min="1" max="1" width="11.57421875" style="128" bestFit="1" customWidth="1"/>
    <col min="2" max="2" width="17.8515625" style="128" bestFit="1" customWidth="1"/>
    <col min="3" max="3" width="6.28125" style="128" bestFit="1" customWidth="1"/>
    <col min="4" max="4" width="9.7109375" style="128" bestFit="1" customWidth="1"/>
    <col min="5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9.57421875" style="128" bestFit="1" customWidth="1"/>
    <col min="10" max="10" width="25.140625" style="128" customWidth="1"/>
    <col min="11" max="11" width="16.57421875" style="128" customWidth="1"/>
    <col min="12" max="12" width="4.421875" style="128" bestFit="1" customWidth="1"/>
    <col min="13" max="16384" width="9.140625" style="128" customWidth="1"/>
  </cols>
  <sheetData>
    <row r="1" spans="1:12" ht="23.25">
      <c r="A1" s="249" t="s">
        <v>87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54"/>
    </row>
    <row r="2" spans="1:12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1:12" ht="15">
      <c r="A3" s="158"/>
      <c r="B3" s="246" t="s">
        <v>83</v>
      </c>
      <c r="C3" s="246"/>
      <c r="D3" s="246"/>
      <c r="E3" s="246"/>
      <c r="F3" s="246"/>
      <c r="G3" s="246"/>
      <c r="H3" s="246"/>
      <c r="I3" s="246"/>
      <c r="J3" s="246"/>
      <c r="K3" s="157"/>
      <c r="L3" s="157"/>
    </row>
    <row r="4" spans="1:12" ht="15">
      <c r="A4" s="158"/>
      <c r="B4" s="246" t="s">
        <v>84</v>
      </c>
      <c r="C4" s="246"/>
      <c r="D4" s="246"/>
      <c r="E4" s="246"/>
      <c r="F4" s="246"/>
      <c r="G4" s="246"/>
      <c r="H4" s="246"/>
      <c r="I4" s="246"/>
      <c r="J4" s="246"/>
      <c r="K4" s="157"/>
      <c r="L4" s="157"/>
    </row>
    <row r="5" spans="1:12" ht="15">
      <c r="A5" s="158"/>
      <c r="B5" s="246" t="s">
        <v>85</v>
      </c>
      <c r="C5" s="246"/>
      <c r="D5" s="246"/>
      <c r="E5" s="246"/>
      <c r="F5" s="246"/>
      <c r="G5" s="246"/>
      <c r="H5" s="246"/>
      <c r="I5" s="246"/>
      <c r="J5" s="246"/>
      <c r="K5" s="157"/>
      <c r="L5" s="157"/>
    </row>
    <row r="6" spans="1:12" ht="18.75" thickBot="1">
      <c r="A6" s="247" t="s">
        <v>86</v>
      </c>
      <c r="B6" s="248"/>
      <c r="C6" s="248"/>
      <c r="D6" s="248"/>
      <c r="E6" s="248"/>
      <c r="F6" s="248"/>
      <c r="G6" s="248"/>
      <c r="H6" s="248"/>
      <c r="I6" s="248"/>
      <c r="J6" s="248"/>
      <c r="K6" s="159"/>
      <c r="L6" s="159"/>
    </row>
    <row r="7" spans="1:12" ht="13.5" thickBot="1">
      <c r="A7" s="160"/>
      <c r="B7" s="154"/>
      <c r="C7" s="154"/>
      <c r="D7" s="154"/>
      <c r="E7" s="154"/>
      <c r="F7" s="154"/>
      <c r="G7" s="154"/>
      <c r="H7" s="154"/>
      <c r="I7" s="154"/>
      <c r="J7" s="154"/>
      <c r="K7" s="160"/>
      <c r="L7" s="161"/>
    </row>
    <row r="8" spans="1:12" ht="16.5" customHeight="1" thickBot="1">
      <c r="A8" s="253" t="s">
        <v>181</v>
      </c>
      <c r="B8" s="254"/>
      <c r="C8" s="254"/>
      <c r="D8" s="254"/>
      <c r="E8" s="254"/>
      <c r="F8" s="254"/>
      <c r="G8" s="254"/>
      <c r="H8" s="254"/>
      <c r="I8" s="254"/>
      <c r="J8" s="254"/>
      <c r="K8" s="256" t="s">
        <v>121</v>
      </c>
      <c r="L8" s="258"/>
    </row>
    <row r="9" spans="1:12" ht="16.5" customHeight="1" thickBot="1">
      <c r="A9" s="303" t="s">
        <v>77</v>
      </c>
      <c r="B9" s="304"/>
      <c r="C9" s="304"/>
      <c r="D9" s="304"/>
      <c r="E9" s="304"/>
      <c r="F9" s="304"/>
      <c r="G9" s="304"/>
      <c r="H9" s="304"/>
      <c r="I9" s="304"/>
      <c r="J9" s="305"/>
      <c r="K9" s="259"/>
      <c r="L9" s="261"/>
    </row>
    <row r="10" spans="1:12" ht="17.25" thickBot="1">
      <c r="A10" s="251" t="s">
        <v>14</v>
      </c>
      <c r="B10" s="252"/>
      <c r="C10" s="112" t="s">
        <v>7</v>
      </c>
      <c r="D10" s="112" t="s">
        <v>0</v>
      </c>
      <c r="E10" s="112" t="s">
        <v>15</v>
      </c>
      <c r="F10" s="112"/>
      <c r="G10" s="147" t="s">
        <v>16</v>
      </c>
      <c r="H10" s="112" t="s">
        <v>167</v>
      </c>
      <c r="I10" s="112" t="s">
        <v>1</v>
      </c>
      <c r="J10" s="50" t="s">
        <v>69</v>
      </c>
      <c r="K10" s="19" t="s">
        <v>122</v>
      </c>
      <c r="L10" s="140">
        <v>300</v>
      </c>
    </row>
    <row r="11" spans="1:12" ht="17.25" thickBot="1">
      <c r="A11" s="137" t="s">
        <v>155</v>
      </c>
      <c r="B11" s="94" t="s">
        <v>102</v>
      </c>
      <c r="C11" s="95">
        <v>11</v>
      </c>
      <c r="D11" s="78">
        <v>83609</v>
      </c>
      <c r="E11" s="96">
        <v>1100</v>
      </c>
      <c r="F11" s="96"/>
      <c r="G11" s="96">
        <v>1539.15</v>
      </c>
      <c r="H11" s="96">
        <f>(D11-E11+G11)*18%</f>
        <v>15128.666999999998</v>
      </c>
      <c r="I11" s="138">
        <f>D11-E11+G11+H11</f>
        <v>99176.817</v>
      </c>
      <c r="J11" s="139">
        <f>I11-H11</f>
        <v>84048.15</v>
      </c>
      <c r="K11" s="21" t="s">
        <v>123</v>
      </c>
      <c r="L11" s="142">
        <v>400</v>
      </c>
    </row>
    <row r="12" spans="1:12" ht="17.25" thickBot="1">
      <c r="A12" s="141" t="s">
        <v>155</v>
      </c>
      <c r="B12" s="99" t="s">
        <v>98</v>
      </c>
      <c r="C12" s="100" t="s">
        <v>101</v>
      </c>
      <c r="D12" s="79">
        <v>82809</v>
      </c>
      <c r="E12" s="96">
        <v>1100</v>
      </c>
      <c r="F12" s="96"/>
      <c r="G12" s="96">
        <v>1539.15</v>
      </c>
      <c r="H12" s="96">
        <f aca="true" t="shared" si="0" ref="H12:H26">(D12-E11+G12)*18%</f>
        <v>14984.666999999998</v>
      </c>
      <c r="I12" s="138">
        <f aca="true" t="shared" si="1" ref="I12:I26">D12-E11+G12+H12</f>
        <v>98232.817</v>
      </c>
      <c r="J12" s="139">
        <f aca="true" t="shared" si="2" ref="J12:J32">I12-H12</f>
        <v>83248.15</v>
      </c>
      <c r="K12" s="21" t="s">
        <v>124</v>
      </c>
      <c r="L12" s="142">
        <v>500</v>
      </c>
    </row>
    <row r="13" spans="1:12" ht="17.25" thickBot="1">
      <c r="A13" s="141" t="s">
        <v>155</v>
      </c>
      <c r="B13" s="99" t="s">
        <v>20</v>
      </c>
      <c r="C13" s="100">
        <v>6</v>
      </c>
      <c r="D13" s="79">
        <v>83359</v>
      </c>
      <c r="E13" s="96">
        <v>1100</v>
      </c>
      <c r="F13" s="96"/>
      <c r="G13" s="96">
        <v>1539.15</v>
      </c>
      <c r="H13" s="96">
        <f t="shared" si="0"/>
        <v>15083.666999999998</v>
      </c>
      <c r="I13" s="138">
        <f t="shared" si="1"/>
        <v>98881.817</v>
      </c>
      <c r="J13" s="139">
        <f t="shared" si="2"/>
        <v>83798.15</v>
      </c>
      <c r="K13" s="21" t="s">
        <v>125</v>
      </c>
      <c r="L13" s="142">
        <v>600</v>
      </c>
    </row>
    <row r="14" spans="1:12" ht="17.25" thickBot="1">
      <c r="A14" s="141" t="s">
        <v>155</v>
      </c>
      <c r="B14" s="99" t="s">
        <v>21</v>
      </c>
      <c r="C14" s="100">
        <v>3</v>
      </c>
      <c r="D14" s="79">
        <v>83559</v>
      </c>
      <c r="E14" s="96">
        <v>1100</v>
      </c>
      <c r="F14" s="96"/>
      <c r="G14" s="96">
        <v>1539.15</v>
      </c>
      <c r="H14" s="96">
        <f t="shared" si="0"/>
        <v>15119.666999999998</v>
      </c>
      <c r="I14" s="138">
        <f t="shared" si="1"/>
        <v>99117.817</v>
      </c>
      <c r="J14" s="139">
        <f t="shared" si="2"/>
        <v>83998.15</v>
      </c>
      <c r="K14" s="21" t="s">
        <v>126</v>
      </c>
      <c r="L14" s="142">
        <v>700</v>
      </c>
    </row>
    <row r="15" spans="1:12" ht="17.25" thickBot="1">
      <c r="A15" s="141" t="s">
        <v>155</v>
      </c>
      <c r="B15" s="99" t="s">
        <v>164</v>
      </c>
      <c r="C15" s="100">
        <v>3.4</v>
      </c>
      <c r="D15" s="79">
        <v>86179</v>
      </c>
      <c r="E15" s="96">
        <v>1100</v>
      </c>
      <c r="F15" s="96"/>
      <c r="G15" s="96">
        <v>1539.15</v>
      </c>
      <c r="H15" s="96">
        <f t="shared" si="0"/>
        <v>15591.266999999998</v>
      </c>
      <c r="I15" s="138">
        <f t="shared" si="1"/>
        <v>102209.41699999999</v>
      </c>
      <c r="J15" s="139">
        <f t="shared" si="2"/>
        <v>86618.15</v>
      </c>
      <c r="K15" s="21" t="s">
        <v>127</v>
      </c>
      <c r="L15" s="142">
        <v>800</v>
      </c>
    </row>
    <row r="16" spans="1:12" ht="17.25" thickBot="1">
      <c r="A16" s="141" t="s">
        <v>6</v>
      </c>
      <c r="B16" s="99" t="s">
        <v>17</v>
      </c>
      <c r="C16" s="100">
        <v>3</v>
      </c>
      <c r="D16" s="79">
        <v>84359</v>
      </c>
      <c r="E16" s="96">
        <v>1100</v>
      </c>
      <c r="F16" s="96"/>
      <c r="G16" s="96">
        <v>1539.15</v>
      </c>
      <c r="H16" s="96">
        <f t="shared" si="0"/>
        <v>15263.666999999998</v>
      </c>
      <c r="I16" s="138">
        <f t="shared" si="1"/>
        <v>100061.817</v>
      </c>
      <c r="J16" s="139">
        <f t="shared" si="2"/>
        <v>84798.15</v>
      </c>
      <c r="K16" s="27" t="s">
        <v>128</v>
      </c>
      <c r="L16" s="144">
        <v>900</v>
      </c>
    </row>
    <row r="17" spans="1:10" ht="13.5" thickBot="1">
      <c r="A17" s="141" t="s">
        <v>18</v>
      </c>
      <c r="B17" s="99" t="s">
        <v>19</v>
      </c>
      <c r="C17" s="100">
        <v>11</v>
      </c>
      <c r="D17" s="79">
        <v>85309</v>
      </c>
      <c r="E17" s="96">
        <v>1100</v>
      </c>
      <c r="F17" s="96"/>
      <c r="G17" s="96">
        <v>1539.15</v>
      </c>
      <c r="H17" s="96">
        <f t="shared" si="0"/>
        <v>15434.666999999998</v>
      </c>
      <c r="I17" s="138">
        <f t="shared" si="1"/>
        <v>101182.817</v>
      </c>
      <c r="J17" s="139">
        <f t="shared" si="2"/>
        <v>85748.15</v>
      </c>
    </row>
    <row r="18" spans="1:12" ht="17.25" thickBot="1">
      <c r="A18" s="141" t="s">
        <v>156</v>
      </c>
      <c r="B18" s="99" t="s">
        <v>79</v>
      </c>
      <c r="C18" s="100">
        <v>12</v>
      </c>
      <c r="D18" s="79">
        <v>90839</v>
      </c>
      <c r="E18" s="96">
        <v>1100</v>
      </c>
      <c r="F18" s="96"/>
      <c r="G18" s="96">
        <v>1539.15</v>
      </c>
      <c r="H18" s="96">
        <f t="shared" si="0"/>
        <v>16430.067</v>
      </c>
      <c r="I18" s="138">
        <f t="shared" si="1"/>
        <v>107708.21699999999</v>
      </c>
      <c r="J18" s="139">
        <f t="shared" si="2"/>
        <v>91278.15</v>
      </c>
      <c r="K18" s="23"/>
      <c r="L18" s="162"/>
    </row>
    <row r="19" spans="1:12" ht="17.25" thickBot="1">
      <c r="A19" s="141" t="s">
        <v>95</v>
      </c>
      <c r="B19" s="99" t="s">
        <v>94</v>
      </c>
      <c r="C19" s="100">
        <v>1.9</v>
      </c>
      <c r="D19" s="79">
        <v>91739</v>
      </c>
      <c r="E19" s="96">
        <v>1100</v>
      </c>
      <c r="F19" s="96"/>
      <c r="G19" s="96">
        <v>1539.15</v>
      </c>
      <c r="H19" s="96">
        <f t="shared" si="0"/>
        <v>16592.067</v>
      </c>
      <c r="I19" s="138">
        <f t="shared" si="1"/>
        <v>108770.21699999999</v>
      </c>
      <c r="J19" s="139">
        <f t="shared" si="2"/>
        <v>92178.15</v>
      </c>
      <c r="K19" s="23"/>
      <c r="L19" s="162"/>
    </row>
    <row r="20" spans="1:12" ht="17.25" thickBot="1">
      <c r="A20" s="141" t="s">
        <v>156</v>
      </c>
      <c r="B20" s="99" t="s">
        <v>96</v>
      </c>
      <c r="C20" s="100"/>
      <c r="D20" s="79">
        <v>90039</v>
      </c>
      <c r="E20" s="96">
        <v>1100</v>
      </c>
      <c r="F20" s="96"/>
      <c r="G20" s="96">
        <v>1539.15</v>
      </c>
      <c r="H20" s="96">
        <f t="shared" si="0"/>
        <v>16286.067</v>
      </c>
      <c r="I20" s="138">
        <f t="shared" si="1"/>
        <v>106764.21699999999</v>
      </c>
      <c r="J20" s="139">
        <f t="shared" si="2"/>
        <v>90478.15</v>
      </c>
      <c r="K20" s="23"/>
      <c r="L20" s="162"/>
    </row>
    <row r="21" spans="1:12" ht="17.25" thickBot="1">
      <c r="A21" s="141" t="s">
        <v>104</v>
      </c>
      <c r="B21" s="99" t="s">
        <v>105</v>
      </c>
      <c r="C21" s="100">
        <v>12</v>
      </c>
      <c r="D21" s="79">
        <v>85039</v>
      </c>
      <c r="E21" s="96">
        <v>1100</v>
      </c>
      <c r="F21" s="96"/>
      <c r="G21" s="96">
        <v>1539.15</v>
      </c>
      <c r="H21" s="96">
        <f>(D21-E20+G21)*18%</f>
        <v>15386.067</v>
      </c>
      <c r="I21" s="138">
        <f>D21-E20+G21+H21</f>
        <v>100864.21699999999</v>
      </c>
      <c r="J21" s="139">
        <f t="shared" si="2"/>
        <v>85478.15</v>
      </c>
      <c r="K21" s="23"/>
      <c r="L21" s="162"/>
    </row>
    <row r="22" spans="1:12" ht="17.25" thickBot="1">
      <c r="A22" s="141" t="s">
        <v>104</v>
      </c>
      <c r="B22" s="99" t="s">
        <v>153</v>
      </c>
      <c r="C22" s="100">
        <v>10</v>
      </c>
      <c r="D22" s="79">
        <v>86939</v>
      </c>
      <c r="E22" s="96">
        <v>1100</v>
      </c>
      <c r="F22" s="96"/>
      <c r="G22" s="96">
        <v>1539.15</v>
      </c>
      <c r="H22" s="96">
        <f t="shared" si="0"/>
        <v>15728.067</v>
      </c>
      <c r="I22" s="138">
        <f t="shared" si="1"/>
        <v>103106.21699999999</v>
      </c>
      <c r="J22" s="139">
        <f t="shared" si="2"/>
        <v>87378.15</v>
      </c>
      <c r="K22" s="23"/>
      <c r="L22" s="162"/>
    </row>
    <row r="23" spans="1:12" ht="17.25" thickBot="1">
      <c r="A23" s="141" t="s">
        <v>104</v>
      </c>
      <c r="B23" s="99" t="s">
        <v>81</v>
      </c>
      <c r="C23" s="100">
        <v>3</v>
      </c>
      <c r="D23" s="79">
        <v>85039</v>
      </c>
      <c r="E23" s="96">
        <v>1100</v>
      </c>
      <c r="F23" s="96"/>
      <c r="G23" s="96">
        <v>1539.15</v>
      </c>
      <c r="H23" s="96">
        <f t="shared" si="0"/>
        <v>15386.067</v>
      </c>
      <c r="I23" s="138">
        <f t="shared" si="1"/>
        <v>100864.21699999999</v>
      </c>
      <c r="J23" s="139">
        <f t="shared" si="2"/>
        <v>85478.15</v>
      </c>
      <c r="K23" s="23"/>
      <c r="L23" s="162"/>
    </row>
    <row r="24" spans="1:12" ht="17.25" thickBot="1">
      <c r="A24" s="141" t="s">
        <v>104</v>
      </c>
      <c r="B24" s="99" t="s">
        <v>90</v>
      </c>
      <c r="C24" s="100">
        <v>8</v>
      </c>
      <c r="D24" s="79">
        <v>88389</v>
      </c>
      <c r="E24" s="124">
        <v>1100</v>
      </c>
      <c r="F24" s="122"/>
      <c r="G24" s="96">
        <v>1539.15</v>
      </c>
      <c r="H24" s="96">
        <f t="shared" si="0"/>
        <v>15989.067</v>
      </c>
      <c r="I24" s="138">
        <f t="shared" si="1"/>
        <v>104817.21699999999</v>
      </c>
      <c r="J24" s="139">
        <f t="shared" si="2"/>
        <v>88828.15</v>
      </c>
      <c r="K24" s="23"/>
      <c r="L24" s="162"/>
    </row>
    <row r="25" spans="1:12" ht="17.25" thickBot="1">
      <c r="A25" s="141" t="s">
        <v>104</v>
      </c>
      <c r="B25" s="99" t="s">
        <v>103</v>
      </c>
      <c r="C25" s="100"/>
      <c r="D25" s="79">
        <v>87589</v>
      </c>
      <c r="E25" s="124">
        <v>1100</v>
      </c>
      <c r="F25" s="122"/>
      <c r="G25" s="96">
        <v>1539.15</v>
      </c>
      <c r="H25" s="96">
        <f t="shared" si="0"/>
        <v>15845.067</v>
      </c>
      <c r="I25" s="138">
        <f t="shared" si="1"/>
        <v>103873.21699999999</v>
      </c>
      <c r="J25" s="139">
        <f t="shared" si="2"/>
        <v>88028.15</v>
      </c>
      <c r="K25" s="23"/>
      <c r="L25" s="162"/>
    </row>
    <row r="26" spans="1:12" ht="17.25" thickBot="1">
      <c r="A26" s="141" t="s">
        <v>160</v>
      </c>
      <c r="B26" s="99" t="s">
        <v>161</v>
      </c>
      <c r="C26" s="100">
        <v>40</v>
      </c>
      <c r="D26" s="79">
        <v>86539</v>
      </c>
      <c r="E26" s="124">
        <v>1100</v>
      </c>
      <c r="F26" s="122"/>
      <c r="G26" s="96">
        <v>1539.15</v>
      </c>
      <c r="H26" s="96">
        <f t="shared" si="0"/>
        <v>15656.067</v>
      </c>
      <c r="I26" s="138">
        <f t="shared" si="1"/>
        <v>102634.21699999999</v>
      </c>
      <c r="J26" s="139">
        <f t="shared" si="2"/>
        <v>86978.15</v>
      </c>
      <c r="K26" s="23"/>
      <c r="L26" s="162"/>
    </row>
    <row r="27" spans="1:12" ht="17.25" thickBot="1">
      <c r="A27" s="141" t="s">
        <v>160</v>
      </c>
      <c r="B27" s="99" t="s">
        <v>159</v>
      </c>
      <c r="C27" s="100">
        <v>8</v>
      </c>
      <c r="D27" s="79">
        <v>85019</v>
      </c>
      <c r="E27" s="124">
        <v>1100</v>
      </c>
      <c r="F27" s="122"/>
      <c r="G27" s="96">
        <v>1539.15</v>
      </c>
      <c r="H27" s="96">
        <f>(D27-E26+G27)*18%</f>
        <v>15382.466999999999</v>
      </c>
      <c r="I27" s="138">
        <f>D27-E26+G27+H27</f>
        <v>100840.617</v>
      </c>
      <c r="J27" s="139">
        <f t="shared" si="2"/>
        <v>85458.15</v>
      </c>
      <c r="K27" s="23"/>
      <c r="L27" s="162"/>
    </row>
    <row r="28" spans="1:12" ht="17.25" thickBot="1">
      <c r="A28" s="141" t="s">
        <v>160</v>
      </c>
      <c r="B28" s="99" t="s">
        <v>162</v>
      </c>
      <c r="C28" s="100">
        <v>65</v>
      </c>
      <c r="D28" s="79">
        <v>86439</v>
      </c>
      <c r="E28" s="96">
        <v>1100</v>
      </c>
      <c r="F28" s="96"/>
      <c r="G28" s="96">
        <v>1539.15</v>
      </c>
      <c r="H28" s="96">
        <f>(D28-E28+G28)*18%</f>
        <v>15638.067</v>
      </c>
      <c r="I28" s="138">
        <f>D28-E28+G28+H28</f>
        <v>102516.21699999999</v>
      </c>
      <c r="J28" s="139">
        <f t="shared" si="2"/>
        <v>86878.15</v>
      </c>
      <c r="K28" s="23"/>
      <c r="L28" s="162"/>
    </row>
    <row r="29" spans="1:12" ht="17.25" thickBot="1">
      <c r="A29" s="141" t="s">
        <v>160</v>
      </c>
      <c r="B29" s="99" t="s">
        <v>163</v>
      </c>
      <c r="C29" s="100">
        <v>55</v>
      </c>
      <c r="D29" s="79">
        <v>86539</v>
      </c>
      <c r="E29" s="96">
        <v>1100</v>
      </c>
      <c r="F29" s="96"/>
      <c r="G29" s="96">
        <v>1539.15</v>
      </c>
      <c r="H29" s="96">
        <f>(D29-E29+G29)*18%</f>
        <v>15656.067</v>
      </c>
      <c r="I29" s="138">
        <f>D29-E29+G29+H29</f>
        <v>102634.21699999999</v>
      </c>
      <c r="J29" s="139">
        <f t="shared" si="2"/>
        <v>86978.15</v>
      </c>
      <c r="K29" s="23"/>
      <c r="L29" s="162"/>
    </row>
    <row r="30" spans="1:12" ht="17.25" thickBot="1">
      <c r="A30" s="163" t="s">
        <v>166</v>
      </c>
      <c r="B30" s="164" t="s">
        <v>165</v>
      </c>
      <c r="C30" s="165">
        <v>3</v>
      </c>
      <c r="D30" s="79">
        <v>85759</v>
      </c>
      <c r="E30" s="96">
        <v>1100</v>
      </c>
      <c r="F30" s="96"/>
      <c r="G30" s="96">
        <v>1539.15</v>
      </c>
      <c r="H30" s="96">
        <f>(D30-E30+G30)*18%</f>
        <v>15515.666999999998</v>
      </c>
      <c r="I30" s="138">
        <f>D30-E30+G30+H30</f>
        <v>101713.817</v>
      </c>
      <c r="J30" s="139">
        <f t="shared" si="2"/>
        <v>86198.15</v>
      </c>
      <c r="K30" s="23"/>
      <c r="L30" s="162"/>
    </row>
    <row r="31" spans="1:12" ht="17.25" thickBot="1">
      <c r="A31" s="163"/>
      <c r="B31" s="164" t="s">
        <v>171</v>
      </c>
      <c r="C31" s="165"/>
      <c r="D31" s="80">
        <v>87959</v>
      </c>
      <c r="E31" s="96">
        <v>1100</v>
      </c>
      <c r="F31" s="96"/>
      <c r="G31" s="96">
        <v>1539.15</v>
      </c>
      <c r="H31" s="96">
        <f>(D31-E31+G31)*18%</f>
        <v>15911.666999999998</v>
      </c>
      <c r="I31" s="138">
        <f>D31-E31+G31+H31</f>
        <v>104309.817</v>
      </c>
      <c r="J31" s="139">
        <f>I31-H31</f>
        <v>88398.15</v>
      </c>
      <c r="K31" s="23"/>
      <c r="L31" s="162"/>
    </row>
    <row r="32" spans="1:10" ht="13.5" thickBot="1">
      <c r="A32" s="166" t="s">
        <v>97</v>
      </c>
      <c r="B32" s="167" t="s">
        <v>99</v>
      </c>
      <c r="C32" s="105" t="s">
        <v>100</v>
      </c>
      <c r="D32" s="80">
        <v>87959</v>
      </c>
      <c r="E32" s="96">
        <v>1100</v>
      </c>
      <c r="F32" s="96"/>
      <c r="G32" s="96">
        <v>1539.15</v>
      </c>
      <c r="H32" s="96">
        <f>(D32-E32+G32)*18%</f>
        <v>15911.666999999998</v>
      </c>
      <c r="I32" s="138">
        <f>D32-E32+G32+H32</f>
        <v>104309.817</v>
      </c>
      <c r="J32" s="139">
        <f t="shared" si="2"/>
        <v>88398.15</v>
      </c>
    </row>
    <row r="33" spans="2:10" ht="13.5" thickBot="1">
      <c r="B33" s="129"/>
      <c r="D33" s="130"/>
      <c r="E33" s="130"/>
      <c r="F33" s="130"/>
      <c r="G33" s="130"/>
      <c r="H33" s="130"/>
      <c r="I33" s="130"/>
      <c r="J33" s="130"/>
    </row>
    <row r="34" spans="1:12" ht="13.5" customHeight="1" thickBot="1">
      <c r="A34" s="301" t="s">
        <v>78</v>
      </c>
      <c r="B34" s="306"/>
      <c r="C34" s="306"/>
      <c r="D34" s="306"/>
      <c r="E34" s="306"/>
      <c r="F34" s="306"/>
      <c r="G34" s="306"/>
      <c r="H34" s="306"/>
      <c r="I34" s="306"/>
      <c r="J34" s="306"/>
      <c r="K34" s="256" t="s">
        <v>129</v>
      </c>
      <c r="L34" s="258"/>
    </row>
    <row r="35" spans="1:12" ht="13.5" customHeight="1" thickBot="1">
      <c r="A35" s="262" t="s">
        <v>14</v>
      </c>
      <c r="B35" s="263"/>
      <c r="C35" s="168" t="s">
        <v>7</v>
      </c>
      <c r="D35" s="112" t="s">
        <v>0</v>
      </c>
      <c r="E35" s="112" t="s">
        <v>15</v>
      </c>
      <c r="F35" s="112"/>
      <c r="G35" s="147" t="s">
        <v>16</v>
      </c>
      <c r="H35" s="112" t="s">
        <v>167</v>
      </c>
      <c r="I35" s="112" t="s">
        <v>1</v>
      </c>
      <c r="J35" s="50" t="s">
        <v>69</v>
      </c>
      <c r="K35" s="260"/>
      <c r="L35" s="261"/>
    </row>
    <row r="36" spans="1:12" ht="17.25" thickBot="1">
      <c r="A36" s="137" t="s">
        <v>6</v>
      </c>
      <c r="B36" s="94" t="s">
        <v>23</v>
      </c>
      <c r="C36" s="95">
        <v>0.9</v>
      </c>
      <c r="D36" s="78">
        <v>75333</v>
      </c>
      <c r="E36" s="96">
        <v>1100</v>
      </c>
      <c r="F36" s="96">
        <v>0</v>
      </c>
      <c r="G36" s="96">
        <v>1539.15</v>
      </c>
      <c r="H36" s="96">
        <f aca="true" t="shared" si="3" ref="H36:H53">(D36-E36-F36+G36)*18%</f>
        <v>13638.987</v>
      </c>
      <c r="I36" s="138">
        <f aca="true" t="shared" si="4" ref="I36:I53">D36-E36-F36+G36+H36</f>
        <v>89411.13699999999</v>
      </c>
      <c r="J36" s="139">
        <f aca="true" t="shared" si="5" ref="J36:J53">I36-H36</f>
        <v>75772.15</v>
      </c>
      <c r="K36" s="20" t="s">
        <v>130</v>
      </c>
      <c r="L36" s="140">
        <v>300</v>
      </c>
    </row>
    <row r="37" spans="1:12" s="143" customFormat="1" ht="17.25" thickBot="1">
      <c r="A37" s="141" t="s">
        <v>107</v>
      </c>
      <c r="B37" s="99" t="s">
        <v>106</v>
      </c>
      <c r="C37" s="100">
        <v>1.2</v>
      </c>
      <c r="D37" s="79">
        <v>75399</v>
      </c>
      <c r="E37" s="96">
        <v>1100</v>
      </c>
      <c r="F37" s="96">
        <v>0</v>
      </c>
      <c r="G37" s="96">
        <v>1539.15</v>
      </c>
      <c r="H37" s="96">
        <f t="shared" si="3"/>
        <v>13650.866999999998</v>
      </c>
      <c r="I37" s="138">
        <f t="shared" si="4"/>
        <v>89489.01699999999</v>
      </c>
      <c r="J37" s="139">
        <f t="shared" si="5"/>
        <v>75838.15</v>
      </c>
      <c r="K37" s="21" t="s">
        <v>131</v>
      </c>
      <c r="L37" s="142">
        <v>400</v>
      </c>
    </row>
    <row r="38" spans="1:12" ht="17.25" thickBot="1">
      <c r="A38" s="141" t="s">
        <v>5</v>
      </c>
      <c r="B38" s="99" t="s">
        <v>172</v>
      </c>
      <c r="C38" s="100">
        <v>2.7</v>
      </c>
      <c r="D38" s="79">
        <v>71023</v>
      </c>
      <c r="E38" s="96">
        <v>1100</v>
      </c>
      <c r="F38" s="96">
        <v>0</v>
      </c>
      <c r="G38" s="96">
        <v>1539.15</v>
      </c>
      <c r="H38" s="96">
        <f>(D38-E38-F38+G38)*18%</f>
        <v>12863.186999999998</v>
      </c>
      <c r="I38" s="138">
        <f>D38-E38-F38+G38+H38</f>
        <v>84325.337</v>
      </c>
      <c r="J38" s="139">
        <f>I38-H38</f>
        <v>71462.15</v>
      </c>
      <c r="K38" s="21" t="s">
        <v>132</v>
      </c>
      <c r="L38" s="142">
        <v>500</v>
      </c>
    </row>
    <row r="39" spans="1:12" ht="17.25" thickBot="1">
      <c r="A39" s="141" t="s">
        <v>5</v>
      </c>
      <c r="B39" s="125" t="s">
        <v>11</v>
      </c>
      <c r="C39" s="100">
        <v>8</v>
      </c>
      <c r="D39" s="79">
        <v>71073</v>
      </c>
      <c r="E39" s="96">
        <v>1100</v>
      </c>
      <c r="F39" s="96">
        <v>0</v>
      </c>
      <c r="G39" s="96">
        <v>1539.15</v>
      </c>
      <c r="H39" s="96">
        <f t="shared" si="3"/>
        <v>12872.186999999998</v>
      </c>
      <c r="I39" s="138">
        <f t="shared" si="4"/>
        <v>84384.337</v>
      </c>
      <c r="J39" s="139">
        <f t="shared" si="5"/>
        <v>71512.15</v>
      </c>
      <c r="K39" s="21" t="s">
        <v>133</v>
      </c>
      <c r="L39" s="142">
        <v>600</v>
      </c>
    </row>
    <row r="40" spans="1:12" ht="17.25" thickBot="1">
      <c r="A40" s="141" t="s">
        <v>5</v>
      </c>
      <c r="B40" s="125" t="s">
        <v>108</v>
      </c>
      <c r="C40" s="100">
        <v>8</v>
      </c>
      <c r="D40" s="79">
        <v>73043</v>
      </c>
      <c r="E40" s="96">
        <v>1100</v>
      </c>
      <c r="F40" s="96">
        <v>0</v>
      </c>
      <c r="G40" s="96">
        <v>1539.15</v>
      </c>
      <c r="H40" s="96">
        <f t="shared" si="3"/>
        <v>13226.786999999998</v>
      </c>
      <c r="I40" s="138">
        <f t="shared" si="4"/>
        <v>86708.93699999999</v>
      </c>
      <c r="J40" s="139">
        <f t="shared" si="5"/>
        <v>73482.15</v>
      </c>
      <c r="K40" s="21" t="s">
        <v>134</v>
      </c>
      <c r="L40" s="142">
        <v>700</v>
      </c>
    </row>
    <row r="41" spans="1:12" s="143" customFormat="1" ht="17.25" thickBot="1">
      <c r="A41" s="141" t="s">
        <v>24</v>
      </c>
      <c r="B41" s="125" t="s">
        <v>89</v>
      </c>
      <c r="C41" s="100">
        <v>18</v>
      </c>
      <c r="D41" s="79">
        <v>72739</v>
      </c>
      <c r="E41" s="96">
        <v>1100</v>
      </c>
      <c r="F41" s="96">
        <v>0</v>
      </c>
      <c r="G41" s="96">
        <v>1539.15</v>
      </c>
      <c r="H41" s="96">
        <f t="shared" si="3"/>
        <v>13172.067</v>
      </c>
      <c r="I41" s="138">
        <f t="shared" si="4"/>
        <v>86350.21699999999</v>
      </c>
      <c r="J41" s="139">
        <f t="shared" si="5"/>
        <v>73178.15</v>
      </c>
      <c r="K41" s="21" t="s">
        <v>135</v>
      </c>
      <c r="L41" s="142">
        <v>750</v>
      </c>
    </row>
    <row r="42" spans="1:12" ht="17.25" thickBot="1">
      <c r="A42" s="141" t="s">
        <v>9</v>
      </c>
      <c r="B42" s="102" t="s">
        <v>8</v>
      </c>
      <c r="C42" s="100">
        <v>1.2</v>
      </c>
      <c r="D42" s="79">
        <v>71473</v>
      </c>
      <c r="E42" s="96">
        <v>1100</v>
      </c>
      <c r="F42" s="96">
        <v>0</v>
      </c>
      <c r="G42" s="96">
        <v>1539.15</v>
      </c>
      <c r="H42" s="96">
        <f t="shared" si="3"/>
        <v>12944.186999999998</v>
      </c>
      <c r="I42" s="138">
        <f t="shared" si="4"/>
        <v>84856.337</v>
      </c>
      <c r="J42" s="139">
        <f t="shared" si="5"/>
        <v>71912.15</v>
      </c>
      <c r="K42" s="27" t="s">
        <v>136</v>
      </c>
      <c r="L42" s="144">
        <v>800</v>
      </c>
    </row>
    <row r="43" spans="1:10" ht="13.5" thickBot="1">
      <c r="A43" s="141" t="s">
        <v>71</v>
      </c>
      <c r="B43" s="99" t="s">
        <v>70</v>
      </c>
      <c r="C43" s="100">
        <v>0.35</v>
      </c>
      <c r="D43" s="79">
        <v>73570</v>
      </c>
      <c r="E43" s="96">
        <v>1100</v>
      </c>
      <c r="F43" s="96">
        <v>0</v>
      </c>
      <c r="G43" s="96">
        <v>1539.15</v>
      </c>
      <c r="H43" s="96">
        <f t="shared" si="3"/>
        <v>13321.646999999999</v>
      </c>
      <c r="I43" s="138">
        <f t="shared" si="4"/>
        <v>87330.79699999999</v>
      </c>
      <c r="J43" s="139">
        <f t="shared" si="5"/>
        <v>74009.15</v>
      </c>
    </row>
    <row r="44" spans="1:10" ht="13.5" thickBot="1">
      <c r="A44" s="141" t="s">
        <v>10</v>
      </c>
      <c r="B44" s="102" t="s">
        <v>113</v>
      </c>
      <c r="C44" s="100">
        <v>0.28</v>
      </c>
      <c r="D44" s="79">
        <v>74341</v>
      </c>
      <c r="E44" s="96">
        <v>1100</v>
      </c>
      <c r="F44" s="96">
        <v>0</v>
      </c>
      <c r="G44" s="96">
        <v>1539.15</v>
      </c>
      <c r="H44" s="96">
        <f t="shared" si="3"/>
        <v>13460.426999999998</v>
      </c>
      <c r="I44" s="138">
        <f t="shared" si="4"/>
        <v>88240.57699999999</v>
      </c>
      <c r="J44" s="139">
        <f t="shared" si="5"/>
        <v>74780.15</v>
      </c>
    </row>
    <row r="45" spans="1:10" ht="13.5" thickBot="1">
      <c r="A45" s="141" t="s">
        <v>10</v>
      </c>
      <c r="B45" s="102" t="s">
        <v>112</v>
      </c>
      <c r="C45" s="145">
        <v>0.22</v>
      </c>
      <c r="D45" s="79">
        <v>74341</v>
      </c>
      <c r="E45" s="96">
        <v>1100</v>
      </c>
      <c r="F45" s="96">
        <v>0</v>
      </c>
      <c r="G45" s="96">
        <v>1539.15</v>
      </c>
      <c r="H45" s="96">
        <f t="shared" si="3"/>
        <v>13460.426999999998</v>
      </c>
      <c r="I45" s="138">
        <f t="shared" si="4"/>
        <v>88240.57699999999</v>
      </c>
      <c r="J45" s="139">
        <f t="shared" si="5"/>
        <v>74780.15</v>
      </c>
    </row>
    <row r="46" spans="1:10" ht="13.5" thickBot="1">
      <c r="A46" s="141" t="s">
        <v>33</v>
      </c>
      <c r="B46" s="99" t="s">
        <v>34</v>
      </c>
      <c r="C46" s="100">
        <v>0.43</v>
      </c>
      <c r="D46" s="79">
        <v>77651</v>
      </c>
      <c r="E46" s="96">
        <v>1100</v>
      </c>
      <c r="F46" s="96">
        <v>0</v>
      </c>
      <c r="G46" s="96">
        <v>1539.15</v>
      </c>
      <c r="H46" s="96">
        <f t="shared" si="3"/>
        <v>14056.226999999999</v>
      </c>
      <c r="I46" s="138">
        <f t="shared" si="4"/>
        <v>92146.377</v>
      </c>
      <c r="J46" s="139">
        <f t="shared" si="5"/>
        <v>78090.15</v>
      </c>
    </row>
    <row r="47" spans="1:10" s="146" customFormat="1" ht="13.5" thickBot="1">
      <c r="A47" s="141" t="s">
        <v>33</v>
      </c>
      <c r="B47" s="99" t="s">
        <v>93</v>
      </c>
      <c r="C47" s="100">
        <v>0.22</v>
      </c>
      <c r="D47" s="79">
        <v>79001</v>
      </c>
      <c r="E47" s="96">
        <v>1100</v>
      </c>
      <c r="F47" s="96">
        <v>0</v>
      </c>
      <c r="G47" s="96">
        <v>1539.15</v>
      </c>
      <c r="H47" s="96">
        <f t="shared" si="3"/>
        <v>14299.226999999999</v>
      </c>
      <c r="I47" s="138">
        <f t="shared" si="4"/>
        <v>93739.377</v>
      </c>
      <c r="J47" s="139">
        <f t="shared" si="5"/>
        <v>79440.15</v>
      </c>
    </row>
    <row r="48" spans="1:11" ht="14.25" thickBot="1">
      <c r="A48" s="141" t="s">
        <v>33</v>
      </c>
      <c r="B48" s="99" t="s">
        <v>91</v>
      </c>
      <c r="C48" s="100"/>
      <c r="D48" s="79">
        <v>73521</v>
      </c>
      <c r="E48" s="96">
        <v>1100</v>
      </c>
      <c r="F48" s="96">
        <v>0</v>
      </c>
      <c r="G48" s="96">
        <v>1539.15</v>
      </c>
      <c r="H48" s="96">
        <f t="shared" si="3"/>
        <v>13312.827</v>
      </c>
      <c r="I48" s="138">
        <f t="shared" si="4"/>
        <v>87272.977</v>
      </c>
      <c r="J48" s="139">
        <f t="shared" si="5"/>
        <v>73960.15</v>
      </c>
      <c r="K48" s="18" t="s">
        <v>75</v>
      </c>
    </row>
    <row r="49" spans="1:12" s="146" customFormat="1" ht="13.5" thickBot="1">
      <c r="A49" s="141" t="s">
        <v>33</v>
      </c>
      <c r="B49" s="99" t="s">
        <v>111</v>
      </c>
      <c r="C49" s="100"/>
      <c r="D49" s="79">
        <v>78191</v>
      </c>
      <c r="E49" s="96">
        <v>1100</v>
      </c>
      <c r="F49" s="96">
        <v>0</v>
      </c>
      <c r="G49" s="96">
        <v>1539.15</v>
      </c>
      <c r="H49" s="96">
        <f t="shared" si="3"/>
        <v>14153.426999999998</v>
      </c>
      <c r="I49" s="138">
        <f t="shared" si="4"/>
        <v>92783.57699999999</v>
      </c>
      <c r="J49" s="139">
        <f t="shared" si="5"/>
        <v>78630.15</v>
      </c>
      <c r="K49" s="128"/>
      <c r="L49" s="128"/>
    </row>
    <row r="50" spans="1:12" ht="13.5" thickBot="1">
      <c r="A50" s="141" t="s">
        <v>2</v>
      </c>
      <c r="B50" s="125" t="s">
        <v>3</v>
      </c>
      <c r="C50" s="100" t="s">
        <v>27</v>
      </c>
      <c r="D50" s="79">
        <v>67776</v>
      </c>
      <c r="E50" s="124">
        <v>0</v>
      </c>
      <c r="F50" s="96">
        <v>0</v>
      </c>
      <c r="G50" s="96">
        <v>1539.15</v>
      </c>
      <c r="H50" s="96">
        <f t="shared" si="3"/>
        <v>12476.726999999999</v>
      </c>
      <c r="I50" s="138">
        <f t="shared" si="4"/>
        <v>81791.877</v>
      </c>
      <c r="J50" s="139">
        <f t="shared" si="5"/>
        <v>69315.15</v>
      </c>
      <c r="K50" s="146"/>
      <c r="L50" s="146"/>
    </row>
    <row r="51" spans="1:10" ht="13.5" thickBot="1">
      <c r="A51" s="141" t="s">
        <v>2</v>
      </c>
      <c r="B51" s="125" t="s">
        <v>4</v>
      </c>
      <c r="C51" s="100" t="s">
        <v>27</v>
      </c>
      <c r="D51" s="79">
        <v>63482</v>
      </c>
      <c r="E51" s="124">
        <v>0</v>
      </c>
      <c r="F51" s="96">
        <v>0</v>
      </c>
      <c r="G51" s="96">
        <v>1539.15</v>
      </c>
      <c r="H51" s="96">
        <f t="shared" si="3"/>
        <v>11703.807</v>
      </c>
      <c r="I51" s="138">
        <f t="shared" si="4"/>
        <v>76724.957</v>
      </c>
      <c r="J51" s="139">
        <f t="shared" si="5"/>
        <v>65021.149999999994</v>
      </c>
    </row>
    <row r="52" spans="1:12" s="146" customFormat="1" ht="13.5" thickBot="1">
      <c r="A52" s="141" t="s">
        <v>2</v>
      </c>
      <c r="B52" s="99" t="s">
        <v>13</v>
      </c>
      <c r="C52" s="100" t="s">
        <v>27</v>
      </c>
      <c r="D52" s="79">
        <v>67013</v>
      </c>
      <c r="E52" s="124">
        <v>0</v>
      </c>
      <c r="F52" s="96">
        <v>0</v>
      </c>
      <c r="G52" s="96">
        <v>1539.15</v>
      </c>
      <c r="H52" s="96">
        <f t="shared" si="3"/>
        <v>12339.386999999999</v>
      </c>
      <c r="I52" s="138">
        <f t="shared" si="4"/>
        <v>80891.537</v>
      </c>
      <c r="J52" s="139">
        <f t="shared" si="5"/>
        <v>68552.15</v>
      </c>
      <c r="K52" s="128"/>
      <c r="L52" s="128"/>
    </row>
    <row r="53" spans="1:10" ht="13.5" thickBot="1">
      <c r="A53" s="61" t="s">
        <v>2</v>
      </c>
      <c r="B53" s="17" t="s">
        <v>28</v>
      </c>
      <c r="C53" s="105" t="s">
        <v>27</v>
      </c>
      <c r="D53" s="80">
        <v>69211</v>
      </c>
      <c r="E53" s="127">
        <v>0</v>
      </c>
      <c r="F53" s="96">
        <v>0</v>
      </c>
      <c r="G53" s="96">
        <v>1539.15</v>
      </c>
      <c r="H53" s="96">
        <f t="shared" si="3"/>
        <v>12735.026999999998</v>
      </c>
      <c r="I53" s="138">
        <f t="shared" si="4"/>
        <v>83485.177</v>
      </c>
      <c r="J53" s="139">
        <f t="shared" si="5"/>
        <v>70750.15</v>
      </c>
    </row>
    <row r="54" spans="2:10" ht="13.5" thickBot="1">
      <c r="B54" s="129"/>
      <c r="D54" s="130"/>
      <c r="E54" s="130"/>
      <c r="F54" s="130"/>
      <c r="G54" s="130"/>
      <c r="H54" s="130"/>
      <c r="I54" s="130"/>
      <c r="J54" s="130"/>
    </row>
    <row r="55" spans="1:10" ht="16.5" thickBot="1">
      <c r="A55" s="301" t="s">
        <v>76</v>
      </c>
      <c r="B55" s="302"/>
      <c r="C55" s="302"/>
      <c r="D55" s="302"/>
      <c r="E55" s="302"/>
      <c r="F55" s="302"/>
      <c r="G55" s="302"/>
      <c r="H55" s="302"/>
      <c r="I55" s="302"/>
      <c r="J55" s="302"/>
    </row>
    <row r="56" spans="1:10" ht="13.5" thickBot="1">
      <c r="A56" s="251" t="s">
        <v>14</v>
      </c>
      <c r="B56" s="252"/>
      <c r="C56" s="147" t="s">
        <v>7</v>
      </c>
      <c r="D56" s="112" t="s">
        <v>0</v>
      </c>
      <c r="E56" s="112" t="s">
        <v>15</v>
      </c>
      <c r="F56" s="112"/>
      <c r="G56" s="147" t="s">
        <v>16</v>
      </c>
      <c r="H56" s="112" t="s">
        <v>167</v>
      </c>
      <c r="I56" s="112" t="s">
        <v>1</v>
      </c>
      <c r="J56" s="51" t="s">
        <v>69</v>
      </c>
    </row>
    <row r="57" spans="1:15" ht="13.5" thickBot="1">
      <c r="A57" s="148" t="s">
        <v>30</v>
      </c>
      <c r="B57" s="116" t="s">
        <v>80</v>
      </c>
      <c r="C57" s="95">
        <v>0.92</v>
      </c>
      <c r="D57" s="217">
        <v>70351</v>
      </c>
      <c r="E57" s="96">
        <v>1100</v>
      </c>
      <c r="F57" s="96">
        <v>0</v>
      </c>
      <c r="G57" s="96">
        <v>1539.15</v>
      </c>
      <c r="H57" s="96">
        <f aca="true" t="shared" si="6" ref="H57:H66">(D57-E57-F57+G57)*18%</f>
        <v>12742.226999999999</v>
      </c>
      <c r="I57" s="138">
        <f aca="true" t="shared" si="7" ref="I57:I66">D57-E57-F57+G57+H57</f>
        <v>83532.377</v>
      </c>
      <c r="J57" s="139">
        <f aca="true" t="shared" si="8" ref="J57:J66">I57-H57</f>
        <v>70790.15</v>
      </c>
      <c r="L57" s="149"/>
      <c r="O57" s="81"/>
    </row>
    <row r="58" spans="1:15" ht="13.5" thickBot="1">
      <c r="A58" s="150" t="s">
        <v>173</v>
      </c>
      <c r="B58" s="118" t="s">
        <v>170</v>
      </c>
      <c r="C58" s="100">
        <v>1.1</v>
      </c>
      <c r="D58" s="218">
        <v>69951</v>
      </c>
      <c r="E58" s="96">
        <v>1100</v>
      </c>
      <c r="F58" s="96">
        <v>0</v>
      </c>
      <c r="G58" s="96">
        <v>1539.15</v>
      </c>
      <c r="H58" s="96">
        <f t="shared" si="6"/>
        <v>12670.226999999999</v>
      </c>
      <c r="I58" s="138">
        <f t="shared" si="7"/>
        <v>83060.377</v>
      </c>
      <c r="J58" s="139">
        <f>I58-H58</f>
        <v>70390.15</v>
      </c>
      <c r="L58" s="149"/>
      <c r="O58" s="81"/>
    </row>
    <row r="59" spans="1:15" ht="13.5" thickBot="1">
      <c r="A59" s="150" t="s">
        <v>30</v>
      </c>
      <c r="B59" s="118" t="s">
        <v>120</v>
      </c>
      <c r="C59" s="100">
        <v>2</v>
      </c>
      <c r="D59" s="218">
        <v>70351</v>
      </c>
      <c r="E59" s="96">
        <v>1100</v>
      </c>
      <c r="F59" s="96">
        <v>0</v>
      </c>
      <c r="G59" s="96">
        <v>1539.15</v>
      </c>
      <c r="H59" s="96">
        <f t="shared" si="6"/>
        <v>12742.226999999999</v>
      </c>
      <c r="I59" s="138">
        <f t="shared" si="7"/>
        <v>83532.377</v>
      </c>
      <c r="J59" s="139">
        <f t="shared" si="8"/>
        <v>70790.15</v>
      </c>
      <c r="L59" s="149"/>
      <c r="O59" s="81"/>
    </row>
    <row r="60" spans="1:15" ht="13.5" thickBot="1">
      <c r="A60" s="150" t="s">
        <v>30</v>
      </c>
      <c r="B60" s="118" t="s">
        <v>169</v>
      </c>
      <c r="C60" s="100">
        <v>3</v>
      </c>
      <c r="D60" s="218">
        <v>70301</v>
      </c>
      <c r="E60" s="96">
        <v>1100</v>
      </c>
      <c r="F60" s="96">
        <v>0</v>
      </c>
      <c r="G60" s="96">
        <v>1539.15</v>
      </c>
      <c r="H60" s="96">
        <f t="shared" si="6"/>
        <v>12733.226999999999</v>
      </c>
      <c r="I60" s="138">
        <f t="shared" si="7"/>
        <v>83473.377</v>
      </c>
      <c r="J60" s="139">
        <f t="shared" si="8"/>
        <v>70740.15</v>
      </c>
      <c r="L60" s="149"/>
      <c r="O60" s="81"/>
    </row>
    <row r="61" spans="1:15" ht="13.5" thickBot="1">
      <c r="A61" s="150" t="s">
        <v>74</v>
      </c>
      <c r="B61" s="118" t="s">
        <v>12</v>
      </c>
      <c r="C61" s="100">
        <v>4.2</v>
      </c>
      <c r="D61" s="218">
        <v>79169</v>
      </c>
      <c r="E61" s="96">
        <v>1100</v>
      </c>
      <c r="F61" s="96">
        <v>0</v>
      </c>
      <c r="G61" s="96">
        <v>1539.15</v>
      </c>
      <c r="H61" s="96">
        <f t="shared" si="6"/>
        <v>14329.466999999999</v>
      </c>
      <c r="I61" s="138">
        <f t="shared" si="7"/>
        <v>93937.617</v>
      </c>
      <c r="J61" s="139">
        <f t="shared" si="8"/>
        <v>79608.15</v>
      </c>
      <c r="L61" s="149"/>
      <c r="O61" s="81"/>
    </row>
    <row r="62" spans="1:15" ht="13.5" thickBot="1">
      <c r="A62" s="150" t="s">
        <v>36</v>
      </c>
      <c r="B62" s="118" t="s">
        <v>35</v>
      </c>
      <c r="C62" s="100">
        <v>6.5</v>
      </c>
      <c r="D62" s="218">
        <v>78013</v>
      </c>
      <c r="E62" s="96">
        <v>1100</v>
      </c>
      <c r="F62" s="96">
        <v>0</v>
      </c>
      <c r="G62" s="96">
        <v>1539.15</v>
      </c>
      <c r="H62" s="96">
        <f t="shared" si="6"/>
        <v>14121.386999999999</v>
      </c>
      <c r="I62" s="138">
        <f t="shared" si="7"/>
        <v>92573.537</v>
      </c>
      <c r="J62" s="139">
        <f t="shared" si="8"/>
        <v>78452.15</v>
      </c>
      <c r="L62" s="149"/>
      <c r="O62" s="81"/>
    </row>
    <row r="63" spans="1:15" ht="13.5" thickBot="1">
      <c r="A63" s="150" t="s">
        <v>73</v>
      </c>
      <c r="B63" s="118" t="s">
        <v>72</v>
      </c>
      <c r="C63" s="100">
        <v>50</v>
      </c>
      <c r="D63" s="218">
        <v>79333</v>
      </c>
      <c r="E63" s="96">
        <v>1100</v>
      </c>
      <c r="F63" s="96">
        <v>0</v>
      </c>
      <c r="G63" s="96">
        <v>1539.15</v>
      </c>
      <c r="H63" s="96">
        <f t="shared" si="6"/>
        <v>14358.987</v>
      </c>
      <c r="I63" s="138">
        <f t="shared" si="7"/>
        <v>94131.13699999999</v>
      </c>
      <c r="J63" s="139">
        <f t="shared" si="8"/>
        <v>79772.15</v>
      </c>
      <c r="L63" s="149"/>
      <c r="O63" s="81"/>
    </row>
    <row r="64" spans="1:15" ht="13.5" thickBot="1">
      <c r="A64" s="150" t="s">
        <v>2</v>
      </c>
      <c r="B64" s="118" t="s">
        <v>29</v>
      </c>
      <c r="C64" s="100" t="s">
        <v>27</v>
      </c>
      <c r="D64" s="218">
        <v>71612</v>
      </c>
      <c r="E64" s="124">
        <v>0</v>
      </c>
      <c r="F64" s="122">
        <v>0</v>
      </c>
      <c r="G64" s="96">
        <v>1539.15</v>
      </c>
      <c r="H64" s="96">
        <f t="shared" si="6"/>
        <v>13167.206999999999</v>
      </c>
      <c r="I64" s="138">
        <f t="shared" si="7"/>
        <v>86318.35699999999</v>
      </c>
      <c r="J64" s="139">
        <f t="shared" si="8"/>
        <v>73151.15</v>
      </c>
      <c r="L64" s="149"/>
      <c r="O64" s="81"/>
    </row>
    <row r="65" spans="1:15" ht="13.5" thickBot="1">
      <c r="A65" s="150" t="s">
        <v>2</v>
      </c>
      <c r="B65" s="118" t="s">
        <v>31</v>
      </c>
      <c r="C65" s="100" t="s">
        <v>27</v>
      </c>
      <c r="D65" s="218">
        <v>70456</v>
      </c>
      <c r="E65" s="124">
        <v>0</v>
      </c>
      <c r="F65" s="122">
        <v>0</v>
      </c>
      <c r="G65" s="96">
        <v>1539.15</v>
      </c>
      <c r="H65" s="96">
        <f t="shared" si="6"/>
        <v>12959.126999999999</v>
      </c>
      <c r="I65" s="138">
        <f t="shared" si="7"/>
        <v>84954.27699999999</v>
      </c>
      <c r="J65" s="139">
        <f t="shared" si="8"/>
        <v>71995.15</v>
      </c>
      <c r="L65" s="149"/>
      <c r="O65" s="81"/>
    </row>
    <row r="66" spans="1:15" ht="13.5" thickBot="1">
      <c r="A66" s="151" t="s">
        <v>2</v>
      </c>
      <c r="B66" s="152" t="s">
        <v>32</v>
      </c>
      <c r="C66" s="105" t="s">
        <v>27</v>
      </c>
      <c r="D66" s="219">
        <v>63471</v>
      </c>
      <c r="E66" s="127">
        <v>0</v>
      </c>
      <c r="F66" s="153">
        <v>0</v>
      </c>
      <c r="G66" s="96">
        <v>1539.15</v>
      </c>
      <c r="H66" s="96">
        <f t="shared" si="6"/>
        <v>11701.827</v>
      </c>
      <c r="I66" s="138">
        <f t="shared" si="7"/>
        <v>76711.977</v>
      </c>
      <c r="J66" s="139">
        <f t="shared" si="8"/>
        <v>65010.15</v>
      </c>
      <c r="L66" s="149"/>
      <c r="O66" s="81"/>
    </row>
    <row r="67" ht="13.5" thickBot="1">
      <c r="D67" s="83"/>
    </row>
    <row r="68" ht="13.5">
      <c r="A68" s="18"/>
    </row>
  </sheetData>
  <sheetProtection formatCells="0" formatColumns="0" formatRows="0" insertColumns="0" deleteColumns="0" deleteRows="0"/>
  <mergeCells count="14">
    <mergeCell ref="K34:L35"/>
    <mergeCell ref="A35:B35"/>
    <mergeCell ref="A55:J55"/>
    <mergeCell ref="A56:B56"/>
    <mergeCell ref="A8:J8"/>
    <mergeCell ref="A9:J9"/>
    <mergeCell ref="A10:B10"/>
    <mergeCell ref="A34:J34"/>
    <mergeCell ref="B5:J5"/>
    <mergeCell ref="A6:J6"/>
    <mergeCell ref="A1:K1"/>
    <mergeCell ref="B3:J3"/>
    <mergeCell ref="B4:J4"/>
    <mergeCell ref="K8:L9"/>
  </mergeCells>
  <printOptions/>
  <pageMargins left="0.511811023622047" right="0.511811023622047" top="0.734251969" bottom="0.261811024" header="0.511811023622047" footer="0.511811023622047"/>
  <pageSetup horizontalDpi="300" verticalDpi="3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B1">
      <selection activeCell="L28" sqref="L28"/>
    </sheetView>
  </sheetViews>
  <sheetFormatPr defaultColWidth="9.140625" defaultRowHeight="12.75"/>
  <cols>
    <col min="1" max="1" width="11.140625" style="128" bestFit="1" customWidth="1"/>
    <col min="2" max="2" width="17.8515625" style="128" bestFit="1" customWidth="1"/>
    <col min="3" max="3" width="6.28125" style="128" bestFit="1" customWidth="1"/>
    <col min="4" max="4" width="9.7109375" style="128" bestFit="1" customWidth="1"/>
    <col min="5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9.57421875" style="128" bestFit="1" customWidth="1"/>
    <col min="10" max="10" width="22.28125" style="128" customWidth="1"/>
    <col min="11" max="11" width="21.140625" style="128" customWidth="1"/>
    <col min="12" max="12" width="15.421875" style="128" customWidth="1"/>
    <col min="13" max="13" width="4.421875" style="128" bestFit="1" customWidth="1"/>
    <col min="14" max="16384" width="9.140625" style="128" customWidth="1"/>
  </cols>
  <sheetData>
    <row r="1" spans="1:13" ht="23.25">
      <c r="A1" s="249" t="s">
        <v>87</v>
      </c>
      <c r="B1" s="250"/>
      <c r="C1" s="250"/>
      <c r="D1" s="250"/>
      <c r="E1" s="250"/>
      <c r="F1" s="250"/>
      <c r="G1" s="250"/>
      <c r="H1" s="250"/>
      <c r="I1" s="250"/>
      <c r="J1" s="250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</row>
    <row r="3" spans="1:13" ht="15">
      <c r="A3" s="158"/>
      <c r="B3" s="246" t="s">
        <v>83</v>
      </c>
      <c r="C3" s="246"/>
      <c r="D3" s="246"/>
      <c r="E3" s="246"/>
      <c r="F3" s="246"/>
      <c r="G3" s="246"/>
      <c r="H3" s="246"/>
      <c r="I3" s="246"/>
      <c r="J3" s="246"/>
      <c r="K3" s="157"/>
      <c r="L3" s="157"/>
      <c r="M3" s="157"/>
    </row>
    <row r="4" spans="1:13" ht="15">
      <c r="A4" s="158"/>
      <c r="B4" s="246" t="s">
        <v>84</v>
      </c>
      <c r="C4" s="246"/>
      <c r="D4" s="246"/>
      <c r="E4" s="246"/>
      <c r="F4" s="246"/>
      <c r="G4" s="246"/>
      <c r="H4" s="246"/>
      <c r="I4" s="246"/>
      <c r="J4" s="246"/>
      <c r="K4" s="157"/>
      <c r="L4" s="157"/>
      <c r="M4" s="157"/>
    </row>
    <row r="5" spans="1:13" ht="15">
      <c r="A5" s="158"/>
      <c r="B5" s="246" t="s">
        <v>85</v>
      </c>
      <c r="C5" s="246"/>
      <c r="D5" s="246"/>
      <c r="E5" s="246"/>
      <c r="F5" s="246"/>
      <c r="G5" s="246"/>
      <c r="H5" s="246"/>
      <c r="I5" s="246"/>
      <c r="J5" s="246"/>
      <c r="K5" s="157"/>
      <c r="L5" s="157"/>
      <c r="M5" s="157"/>
    </row>
    <row r="6" spans="1:13" ht="18.75" thickBot="1">
      <c r="A6" s="247" t="s">
        <v>86</v>
      </c>
      <c r="B6" s="248"/>
      <c r="C6" s="248"/>
      <c r="D6" s="248"/>
      <c r="E6" s="248"/>
      <c r="F6" s="248"/>
      <c r="G6" s="248"/>
      <c r="H6" s="248"/>
      <c r="I6" s="248"/>
      <c r="J6" s="248"/>
      <c r="K6" s="159"/>
      <c r="L6" s="159"/>
      <c r="M6" s="159"/>
    </row>
    <row r="7" spans="11:13" ht="12.75">
      <c r="K7" s="160"/>
      <c r="L7" s="154"/>
      <c r="M7" s="161"/>
    </row>
    <row r="8" spans="11:13" ht="13.5" thickBot="1">
      <c r="K8" s="169"/>
      <c r="L8" s="157"/>
      <c r="M8" s="170"/>
    </row>
    <row r="9" spans="1:13" ht="16.5" customHeight="1" thickBot="1">
      <c r="A9" s="253" t="s">
        <v>182</v>
      </c>
      <c r="B9" s="254"/>
      <c r="C9" s="254"/>
      <c r="D9" s="254"/>
      <c r="E9" s="254"/>
      <c r="F9" s="254"/>
      <c r="G9" s="254"/>
      <c r="H9" s="254"/>
      <c r="I9" s="254"/>
      <c r="J9" s="254"/>
      <c r="K9" s="256" t="s">
        <v>121</v>
      </c>
      <c r="L9" s="257"/>
      <c r="M9" s="258"/>
    </row>
    <row r="10" spans="1:13" ht="16.5" customHeight="1" thickBot="1">
      <c r="A10" s="303" t="s">
        <v>26</v>
      </c>
      <c r="B10" s="304"/>
      <c r="C10" s="304"/>
      <c r="D10" s="304"/>
      <c r="E10" s="304"/>
      <c r="F10" s="304"/>
      <c r="G10" s="304"/>
      <c r="H10" s="304"/>
      <c r="I10" s="304"/>
      <c r="J10" s="305"/>
      <c r="K10" s="259"/>
      <c r="L10" s="260"/>
      <c r="M10" s="261"/>
    </row>
    <row r="11" spans="1:13" ht="17.25" thickBot="1">
      <c r="A11" s="251" t="s">
        <v>14</v>
      </c>
      <c r="B11" s="252"/>
      <c r="C11" s="112" t="s">
        <v>7</v>
      </c>
      <c r="D11" s="112" t="s">
        <v>0</v>
      </c>
      <c r="E11" s="112" t="s">
        <v>15</v>
      </c>
      <c r="F11" s="112"/>
      <c r="G11" s="112" t="s">
        <v>16</v>
      </c>
      <c r="H11" s="112" t="s">
        <v>167</v>
      </c>
      <c r="I11" s="112" t="s">
        <v>1</v>
      </c>
      <c r="J11" s="67" t="s">
        <v>69</v>
      </c>
      <c r="K11" s="19" t="s">
        <v>122</v>
      </c>
      <c r="L11" s="20"/>
      <c r="M11" s="140">
        <v>300</v>
      </c>
    </row>
    <row r="12" spans="1:15" ht="17.25" thickBot="1">
      <c r="A12" s="148" t="s">
        <v>155</v>
      </c>
      <c r="B12" s="171" t="s">
        <v>102</v>
      </c>
      <c r="C12" s="95">
        <v>11</v>
      </c>
      <c r="D12" s="228">
        <v>82376</v>
      </c>
      <c r="E12" s="96">
        <v>1100</v>
      </c>
      <c r="F12" s="172"/>
      <c r="G12" s="138">
        <v>2253.15</v>
      </c>
      <c r="H12" s="172">
        <f>(D12-E12+G12)*18%</f>
        <v>15035.246999999998</v>
      </c>
      <c r="I12" s="138">
        <f>D12-E12+G12+H12</f>
        <v>98564.397</v>
      </c>
      <c r="J12" s="139">
        <f>I12-H12</f>
        <v>83529.15</v>
      </c>
      <c r="K12" s="21" t="s">
        <v>123</v>
      </c>
      <c r="L12" s="21"/>
      <c r="M12" s="142">
        <v>400</v>
      </c>
      <c r="O12" s="130"/>
    </row>
    <row r="13" spans="1:15" ht="17.25" thickBot="1">
      <c r="A13" s="150" t="s">
        <v>155</v>
      </c>
      <c r="B13" s="173" t="s">
        <v>98</v>
      </c>
      <c r="C13" s="100" t="s">
        <v>101</v>
      </c>
      <c r="D13" s="228">
        <v>81576</v>
      </c>
      <c r="E13" s="96">
        <v>1100</v>
      </c>
      <c r="F13" s="172"/>
      <c r="G13" s="138">
        <v>2253.15</v>
      </c>
      <c r="H13" s="172">
        <f aca="true" t="shared" si="0" ref="H13:H33">(D13-E13+G13)*18%</f>
        <v>14891.246999999998</v>
      </c>
      <c r="I13" s="138">
        <f aca="true" t="shared" si="1" ref="I13:I33">D13-E13+G13+H13</f>
        <v>97620.397</v>
      </c>
      <c r="J13" s="139">
        <f aca="true" t="shared" si="2" ref="J13:J33">I13-H13</f>
        <v>82729.15</v>
      </c>
      <c r="K13" s="21" t="s">
        <v>124</v>
      </c>
      <c r="L13" s="21"/>
      <c r="M13" s="142">
        <v>500</v>
      </c>
      <c r="O13" s="130"/>
    </row>
    <row r="14" spans="1:15" ht="17.25" thickBot="1">
      <c r="A14" s="150" t="s">
        <v>155</v>
      </c>
      <c r="B14" s="173" t="s">
        <v>20</v>
      </c>
      <c r="C14" s="100">
        <v>6</v>
      </c>
      <c r="D14" s="228">
        <v>82226</v>
      </c>
      <c r="E14" s="96">
        <v>1100</v>
      </c>
      <c r="F14" s="172"/>
      <c r="G14" s="138">
        <v>2253.15</v>
      </c>
      <c r="H14" s="172">
        <f t="shared" si="0"/>
        <v>15008.246999999998</v>
      </c>
      <c r="I14" s="138">
        <f t="shared" si="1"/>
        <v>98387.397</v>
      </c>
      <c r="J14" s="139">
        <f t="shared" si="2"/>
        <v>83379.15</v>
      </c>
      <c r="K14" s="21" t="s">
        <v>125</v>
      </c>
      <c r="L14" s="21"/>
      <c r="M14" s="142">
        <v>600</v>
      </c>
      <c r="O14" s="130"/>
    </row>
    <row r="15" spans="1:15" ht="17.25" thickBot="1">
      <c r="A15" s="150" t="s">
        <v>155</v>
      </c>
      <c r="B15" s="173" t="s">
        <v>21</v>
      </c>
      <c r="C15" s="100">
        <v>3</v>
      </c>
      <c r="D15" s="228">
        <v>82426</v>
      </c>
      <c r="E15" s="96">
        <v>1100</v>
      </c>
      <c r="F15" s="172"/>
      <c r="G15" s="138">
        <v>2253.15</v>
      </c>
      <c r="H15" s="172">
        <f t="shared" si="0"/>
        <v>15044.246999999998</v>
      </c>
      <c r="I15" s="138">
        <f t="shared" si="1"/>
        <v>98623.397</v>
      </c>
      <c r="J15" s="139">
        <f t="shared" si="2"/>
        <v>83579.15</v>
      </c>
      <c r="K15" s="21" t="s">
        <v>126</v>
      </c>
      <c r="L15" s="21"/>
      <c r="M15" s="142">
        <v>700</v>
      </c>
      <c r="O15" s="130"/>
    </row>
    <row r="16" spans="1:15" ht="17.25" thickBot="1">
      <c r="A16" s="141" t="s">
        <v>155</v>
      </c>
      <c r="B16" s="99" t="s">
        <v>164</v>
      </c>
      <c r="C16" s="100">
        <v>3.4</v>
      </c>
      <c r="D16" s="79">
        <v>85006</v>
      </c>
      <c r="E16" s="96">
        <v>1100</v>
      </c>
      <c r="F16" s="96"/>
      <c r="G16" s="138">
        <v>2253.15</v>
      </c>
      <c r="H16" s="96">
        <f t="shared" si="0"/>
        <v>15508.646999999999</v>
      </c>
      <c r="I16" s="138">
        <f t="shared" si="1"/>
        <v>101667.79699999999</v>
      </c>
      <c r="J16" s="139">
        <f t="shared" si="2"/>
        <v>86159.15</v>
      </c>
      <c r="K16" s="21" t="s">
        <v>127</v>
      </c>
      <c r="L16" s="21"/>
      <c r="M16" s="142">
        <v>800</v>
      </c>
      <c r="O16" s="130"/>
    </row>
    <row r="17" spans="1:15" ht="17.25" thickBot="1">
      <c r="A17" s="141" t="s">
        <v>6</v>
      </c>
      <c r="B17" s="99" t="s">
        <v>17</v>
      </c>
      <c r="C17" s="100">
        <v>3</v>
      </c>
      <c r="D17" s="79">
        <v>83226</v>
      </c>
      <c r="E17" s="96">
        <v>1100</v>
      </c>
      <c r="F17" s="96"/>
      <c r="G17" s="138">
        <v>2253.15</v>
      </c>
      <c r="H17" s="96">
        <f t="shared" si="0"/>
        <v>15188.246999999998</v>
      </c>
      <c r="I17" s="138">
        <f t="shared" si="1"/>
        <v>99567.397</v>
      </c>
      <c r="J17" s="139">
        <f t="shared" si="2"/>
        <v>84379.15</v>
      </c>
      <c r="K17" s="27" t="s">
        <v>128</v>
      </c>
      <c r="L17" s="27"/>
      <c r="M17" s="144">
        <v>900</v>
      </c>
      <c r="O17" s="130"/>
    </row>
    <row r="18" spans="1:15" ht="13.5" thickBot="1">
      <c r="A18" s="141" t="s">
        <v>18</v>
      </c>
      <c r="B18" s="99" t="s">
        <v>19</v>
      </c>
      <c r="C18" s="100">
        <v>11</v>
      </c>
      <c r="D18" s="79">
        <v>84176</v>
      </c>
      <c r="E18" s="96">
        <v>1100</v>
      </c>
      <c r="F18" s="96"/>
      <c r="G18" s="138">
        <v>2253.15</v>
      </c>
      <c r="H18" s="96">
        <f t="shared" si="0"/>
        <v>15359.246999999998</v>
      </c>
      <c r="I18" s="138">
        <f t="shared" si="1"/>
        <v>100688.397</v>
      </c>
      <c r="J18" s="139">
        <f t="shared" si="2"/>
        <v>85329.15</v>
      </c>
      <c r="O18" s="130"/>
    </row>
    <row r="19" spans="1:15" ht="17.25" thickBot="1">
      <c r="A19" s="141" t="s">
        <v>156</v>
      </c>
      <c r="B19" s="99" t="s">
        <v>79</v>
      </c>
      <c r="C19" s="100">
        <v>12</v>
      </c>
      <c r="D19" s="79">
        <v>89856</v>
      </c>
      <c r="E19" s="96">
        <v>1100</v>
      </c>
      <c r="F19" s="96"/>
      <c r="G19" s="138">
        <v>2253.15</v>
      </c>
      <c r="H19" s="96">
        <f t="shared" si="0"/>
        <v>16381.646999999999</v>
      </c>
      <c r="I19" s="138">
        <f t="shared" si="1"/>
        <v>107390.79699999999</v>
      </c>
      <c r="J19" s="139">
        <f t="shared" si="2"/>
        <v>91009.15</v>
      </c>
      <c r="K19" s="23"/>
      <c r="L19" s="23"/>
      <c r="M19" s="162"/>
      <c r="O19" s="130"/>
    </row>
    <row r="20" spans="1:15" ht="17.25" thickBot="1">
      <c r="A20" s="141" t="s">
        <v>95</v>
      </c>
      <c r="B20" s="99" t="s">
        <v>94</v>
      </c>
      <c r="C20" s="100">
        <v>1.9</v>
      </c>
      <c r="D20" s="79">
        <v>90656</v>
      </c>
      <c r="E20" s="96">
        <v>1100</v>
      </c>
      <c r="F20" s="96"/>
      <c r="G20" s="138">
        <v>2253.15</v>
      </c>
      <c r="H20" s="96">
        <f t="shared" si="0"/>
        <v>16525.646999999997</v>
      </c>
      <c r="I20" s="138">
        <f t="shared" si="1"/>
        <v>108334.79699999999</v>
      </c>
      <c r="J20" s="139">
        <f t="shared" si="2"/>
        <v>91809.15</v>
      </c>
      <c r="K20" s="23"/>
      <c r="L20" s="23"/>
      <c r="M20" s="162"/>
      <c r="O20" s="130"/>
    </row>
    <row r="21" spans="1:15" ht="17.25" thickBot="1">
      <c r="A21" s="141" t="s">
        <v>156</v>
      </c>
      <c r="B21" s="99" t="s">
        <v>96</v>
      </c>
      <c r="C21" s="100"/>
      <c r="D21" s="79">
        <v>89056</v>
      </c>
      <c r="E21" s="96">
        <v>1100</v>
      </c>
      <c r="F21" s="96"/>
      <c r="G21" s="138">
        <v>2253.15</v>
      </c>
      <c r="H21" s="96">
        <f t="shared" si="0"/>
        <v>16237.646999999999</v>
      </c>
      <c r="I21" s="138">
        <f t="shared" si="1"/>
        <v>106446.79699999999</v>
      </c>
      <c r="J21" s="139">
        <f t="shared" si="2"/>
        <v>90209.15</v>
      </c>
      <c r="K21" s="174"/>
      <c r="L21" s="23"/>
      <c r="M21" s="162"/>
      <c r="O21" s="130"/>
    </row>
    <row r="22" spans="1:15" ht="17.25" thickBot="1">
      <c r="A22" s="141" t="s">
        <v>104</v>
      </c>
      <c r="B22" s="99" t="s">
        <v>105</v>
      </c>
      <c r="C22" s="100">
        <v>12</v>
      </c>
      <c r="D22" s="79">
        <v>83906</v>
      </c>
      <c r="E22" s="96">
        <v>1100</v>
      </c>
      <c r="F22" s="96"/>
      <c r="G22" s="138">
        <v>2253.15</v>
      </c>
      <c r="H22" s="96">
        <f t="shared" si="0"/>
        <v>15310.646999999999</v>
      </c>
      <c r="I22" s="138">
        <f t="shared" si="1"/>
        <v>100369.79699999999</v>
      </c>
      <c r="J22" s="139">
        <f t="shared" si="2"/>
        <v>85059.15</v>
      </c>
      <c r="K22" s="23"/>
      <c r="L22" s="23"/>
      <c r="M22" s="162"/>
      <c r="O22" s="130"/>
    </row>
    <row r="23" spans="1:15" ht="17.25" thickBot="1">
      <c r="A23" s="141" t="s">
        <v>104</v>
      </c>
      <c r="B23" s="99" t="s">
        <v>153</v>
      </c>
      <c r="C23" s="100">
        <v>10</v>
      </c>
      <c r="D23" s="79">
        <v>85756</v>
      </c>
      <c r="E23" s="96">
        <v>1100</v>
      </c>
      <c r="F23" s="96"/>
      <c r="G23" s="138">
        <v>2253.15</v>
      </c>
      <c r="H23" s="96">
        <f t="shared" si="0"/>
        <v>15643.646999999999</v>
      </c>
      <c r="I23" s="138">
        <f t="shared" si="1"/>
        <v>102552.79699999999</v>
      </c>
      <c r="J23" s="139">
        <f t="shared" si="2"/>
        <v>86909.15</v>
      </c>
      <c r="K23" s="23"/>
      <c r="L23" s="23"/>
      <c r="M23" s="162"/>
      <c r="O23" s="130"/>
    </row>
    <row r="24" spans="1:15" ht="17.25" thickBot="1">
      <c r="A24" s="141" t="s">
        <v>104</v>
      </c>
      <c r="B24" s="99" t="s">
        <v>81</v>
      </c>
      <c r="C24" s="100">
        <v>3</v>
      </c>
      <c r="D24" s="79">
        <v>83806</v>
      </c>
      <c r="E24" s="96">
        <v>1100</v>
      </c>
      <c r="F24" s="96"/>
      <c r="G24" s="138">
        <v>2253.15</v>
      </c>
      <c r="H24" s="96">
        <f t="shared" si="0"/>
        <v>15292.646999999999</v>
      </c>
      <c r="I24" s="138">
        <f t="shared" si="1"/>
        <v>100251.79699999999</v>
      </c>
      <c r="J24" s="139">
        <f t="shared" si="2"/>
        <v>84959.15</v>
      </c>
      <c r="K24" s="23"/>
      <c r="L24" s="23"/>
      <c r="M24" s="162"/>
      <c r="O24" s="130"/>
    </row>
    <row r="25" spans="1:15" ht="17.25" thickBot="1">
      <c r="A25" s="141" t="s">
        <v>104</v>
      </c>
      <c r="B25" s="99" t="s">
        <v>90</v>
      </c>
      <c r="C25" s="100">
        <v>8</v>
      </c>
      <c r="D25" s="79">
        <v>87206</v>
      </c>
      <c r="E25" s="96">
        <v>1100</v>
      </c>
      <c r="F25" s="96"/>
      <c r="G25" s="138">
        <v>2253.15</v>
      </c>
      <c r="H25" s="96">
        <f t="shared" si="0"/>
        <v>15904.646999999999</v>
      </c>
      <c r="I25" s="138">
        <f t="shared" si="1"/>
        <v>104263.79699999999</v>
      </c>
      <c r="J25" s="139">
        <f t="shared" si="2"/>
        <v>88359.15</v>
      </c>
      <c r="K25" s="23"/>
      <c r="L25" s="23"/>
      <c r="M25" s="162"/>
      <c r="O25" s="130"/>
    </row>
    <row r="26" spans="1:15" ht="17.25" thickBot="1">
      <c r="A26" s="141" t="s">
        <v>104</v>
      </c>
      <c r="B26" s="99" t="s">
        <v>103</v>
      </c>
      <c r="C26" s="100"/>
      <c r="D26" s="79">
        <v>86406</v>
      </c>
      <c r="E26" s="96">
        <v>1100</v>
      </c>
      <c r="F26" s="96"/>
      <c r="G26" s="138">
        <v>2253.15</v>
      </c>
      <c r="H26" s="96">
        <f t="shared" si="0"/>
        <v>15760.646999999999</v>
      </c>
      <c r="I26" s="138">
        <f t="shared" si="1"/>
        <v>103319.79699999999</v>
      </c>
      <c r="J26" s="139">
        <f t="shared" si="2"/>
        <v>87559.15</v>
      </c>
      <c r="K26" s="23"/>
      <c r="L26" s="23"/>
      <c r="M26" s="162"/>
      <c r="O26" s="130"/>
    </row>
    <row r="27" spans="1:15" ht="17.25" thickBot="1">
      <c r="A27" s="141" t="s">
        <v>160</v>
      </c>
      <c r="B27" s="99" t="s">
        <v>161</v>
      </c>
      <c r="C27" s="100">
        <v>40</v>
      </c>
      <c r="D27" s="79">
        <v>85456</v>
      </c>
      <c r="E27" s="96">
        <v>1100</v>
      </c>
      <c r="F27" s="96"/>
      <c r="G27" s="138">
        <v>2253.15</v>
      </c>
      <c r="H27" s="96">
        <f t="shared" si="0"/>
        <v>15589.646999999999</v>
      </c>
      <c r="I27" s="138">
        <f t="shared" si="1"/>
        <v>102198.79699999999</v>
      </c>
      <c r="J27" s="139">
        <f t="shared" si="2"/>
        <v>86609.15</v>
      </c>
      <c r="K27" s="23"/>
      <c r="L27" s="23"/>
      <c r="M27" s="162"/>
      <c r="O27" s="130"/>
    </row>
    <row r="28" spans="1:15" ht="17.25" thickBot="1">
      <c r="A28" s="141" t="s">
        <v>160</v>
      </c>
      <c r="B28" s="99" t="s">
        <v>159</v>
      </c>
      <c r="C28" s="100">
        <v>8</v>
      </c>
      <c r="D28" s="79">
        <v>83986</v>
      </c>
      <c r="E28" s="96">
        <v>1100</v>
      </c>
      <c r="F28" s="96"/>
      <c r="G28" s="138">
        <v>2253.15</v>
      </c>
      <c r="H28" s="96">
        <f t="shared" si="0"/>
        <v>15325.046999999999</v>
      </c>
      <c r="I28" s="138">
        <f t="shared" si="1"/>
        <v>100464.19699999999</v>
      </c>
      <c r="J28" s="139">
        <f t="shared" si="2"/>
        <v>85139.15</v>
      </c>
      <c r="K28" s="23"/>
      <c r="L28" s="23"/>
      <c r="M28" s="162"/>
      <c r="O28" s="130"/>
    </row>
    <row r="29" spans="1:15" ht="17.25" thickBot="1">
      <c r="A29" s="141" t="s">
        <v>160</v>
      </c>
      <c r="B29" s="99" t="s">
        <v>162</v>
      </c>
      <c r="C29" s="100">
        <v>65</v>
      </c>
      <c r="D29" s="79">
        <v>85356</v>
      </c>
      <c r="E29" s="96">
        <v>1100</v>
      </c>
      <c r="F29" s="96"/>
      <c r="G29" s="138">
        <v>2253.15</v>
      </c>
      <c r="H29" s="96">
        <f t="shared" si="0"/>
        <v>15571.646999999999</v>
      </c>
      <c r="I29" s="138">
        <f t="shared" si="1"/>
        <v>102080.79699999999</v>
      </c>
      <c r="J29" s="139">
        <f t="shared" si="2"/>
        <v>86509.15</v>
      </c>
      <c r="K29" s="23"/>
      <c r="L29" s="23"/>
      <c r="M29" s="162"/>
      <c r="O29" s="130"/>
    </row>
    <row r="30" spans="1:15" ht="17.25" thickBot="1">
      <c r="A30" s="141" t="s">
        <v>160</v>
      </c>
      <c r="B30" s="99" t="s">
        <v>163</v>
      </c>
      <c r="C30" s="100">
        <v>55</v>
      </c>
      <c r="D30" s="79">
        <v>85306</v>
      </c>
      <c r="E30" s="96">
        <v>1100</v>
      </c>
      <c r="F30" s="96"/>
      <c r="G30" s="138">
        <v>2253.15</v>
      </c>
      <c r="H30" s="96">
        <f t="shared" si="0"/>
        <v>15562.646999999999</v>
      </c>
      <c r="I30" s="138">
        <f t="shared" si="1"/>
        <v>102021.79699999999</v>
      </c>
      <c r="J30" s="139">
        <f t="shared" si="2"/>
        <v>86459.15</v>
      </c>
      <c r="K30" s="23"/>
      <c r="L30" s="23"/>
      <c r="M30" s="162"/>
      <c r="O30" s="130"/>
    </row>
    <row r="31" spans="1:15" ht="17.25" thickBot="1">
      <c r="A31" s="163" t="s">
        <v>166</v>
      </c>
      <c r="B31" s="164" t="s">
        <v>165</v>
      </c>
      <c r="C31" s="165">
        <v>3</v>
      </c>
      <c r="D31" s="79">
        <v>86226</v>
      </c>
      <c r="E31" s="96">
        <v>1100</v>
      </c>
      <c r="F31" s="96"/>
      <c r="G31" s="138">
        <v>2253.15</v>
      </c>
      <c r="H31" s="96">
        <f t="shared" si="0"/>
        <v>15728.246999999998</v>
      </c>
      <c r="I31" s="138">
        <f t="shared" si="1"/>
        <v>103107.397</v>
      </c>
      <c r="J31" s="139">
        <f t="shared" si="2"/>
        <v>87379.15</v>
      </c>
      <c r="K31" s="23"/>
      <c r="L31" s="23"/>
      <c r="M31" s="162"/>
      <c r="O31" s="130"/>
    </row>
    <row r="32" spans="1:15" ht="17.25" thickBot="1">
      <c r="A32" s="163"/>
      <c r="B32" s="164" t="s">
        <v>171</v>
      </c>
      <c r="C32" s="165"/>
      <c r="D32" s="80">
        <v>86676</v>
      </c>
      <c r="E32" s="96">
        <v>1100</v>
      </c>
      <c r="F32" s="96"/>
      <c r="G32" s="138">
        <v>2253.15</v>
      </c>
      <c r="H32" s="96">
        <f>(D32-E32+G32)*18%</f>
        <v>15809.246999999998</v>
      </c>
      <c r="I32" s="138">
        <f>D32-E32+G32+H32</f>
        <v>103638.397</v>
      </c>
      <c r="J32" s="139">
        <f>I32-H32</f>
        <v>87829.15</v>
      </c>
      <c r="K32" s="23"/>
      <c r="L32" s="23"/>
      <c r="M32" s="162"/>
      <c r="O32" s="130"/>
    </row>
    <row r="33" spans="1:15" ht="13.5" thickBot="1">
      <c r="A33" s="166" t="s">
        <v>97</v>
      </c>
      <c r="B33" s="167" t="s">
        <v>99</v>
      </c>
      <c r="C33" s="105" t="s">
        <v>100</v>
      </c>
      <c r="D33" s="80">
        <v>86676</v>
      </c>
      <c r="E33" s="96">
        <v>1100</v>
      </c>
      <c r="F33" s="96"/>
      <c r="G33" s="138">
        <v>2253.15</v>
      </c>
      <c r="H33" s="96">
        <f t="shared" si="0"/>
        <v>15809.246999999998</v>
      </c>
      <c r="I33" s="138">
        <f t="shared" si="1"/>
        <v>103638.397</v>
      </c>
      <c r="J33" s="139">
        <f t="shared" si="2"/>
        <v>87829.15</v>
      </c>
      <c r="O33" s="130"/>
    </row>
    <row r="34" spans="1:10" ht="13.5" thickBot="1">
      <c r="A34" s="61"/>
      <c r="B34" s="167"/>
      <c r="C34" s="105"/>
      <c r="D34" s="91"/>
      <c r="E34" s="127"/>
      <c r="F34" s="127"/>
      <c r="G34" s="127"/>
      <c r="H34" s="127"/>
      <c r="I34" s="96"/>
      <c r="J34" s="127"/>
    </row>
    <row r="35" spans="2:10" ht="13.5" thickBot="1">
      <c r="B35" s="129"/>
      <c r="D35" s="130"/>
      <c r="E35" s="130"/>
      <c r="F35" s="130"/>
      <c r="G35" s="130"/>
      <c r="H35" s="130"/>
      <c r="I35" s="130"/>
      <c r="J35" s="130"/>
    </row>
    <row r="36" spans="1:13" ht="13.5" customHeight="1" thickBot="1">
      <c r="A36" s="301" t="s">
        <v>22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256" t="s">
        <v>129</v>
      </c>
      <c r="L36" s="257"/>
      <c r="M36" s="258"/>
    </row>
    <row r="37" spans="1:13" ht="13.5" customHeight="1" thickBot="1">
      <c r="A37" s="262" t="s">
        <v>14</v>
      </c>
      <c r="B37" s="263"/>
      <c r="C37" s="168" t="s">
        <v>7</v>
      </c>
      <c r="D37" s="112" t="s">
        <v>0</v>
      </c>
      <c r="E37" s="112" t="s">
        <v>15</v>
      </c>
      <c r="F37" s="112"/>
      <c r="G37" s="112" t="s">
        <v>16</v>
      </c>
      <c r="H37" s="112" t="s">
        <v>167</v>
      </c>
      <c r="I37" s="112" t="s">
        <v>1</v>
      </c>
      <c r="J37" s="67" t="s">
        <v>69</v>
      </c>
      <c r="K37" s="260"/>
      <c r="L37" s="260"/>
      <c r="M37" s="261"/>
    </row>
    <row r="38" spans="1:15" ht="17.25" thickBot="1">
      <c r="A38" s="137" t="s">
        <v>6</v>
      </c>
      <c r="B38" s="94" t="s">
        <v>23</v>
      </c>
      <c r="C38" s="95">
        <v>0.9</v>
      </c>
      <c r="D38" s="78">
        <v>74615</v>
      </c>
      <c r="E38" s="96">
        <v>1100</v>
      </c>
      <c r="F38" s="96">
        <v>0</v>
      </c>
      <c r="G38" s="138">
        <v>2253.15</v>
      </c>
      <c r="H38" s="96">
        <f aca="true" t="shared" si="3" ref="H38:H55">(D38-E38-F38+G38)*18%</f>
        <v>13638.266999999998</v>
      </c>
      <c r="I38" s="138">
        <f aca="true" t="shared" si="4" ref="I38:I55">D38-E38-F38+G38+H38</f>
        <v>89406.41699999999</v>
      </c>
      <c r="J38" s="139">
        <f aca="true" t="shared" si="5" ref="J38:J55">I38-H38</f>
        <v>75768.15</v>
      </c>
      <c r="K38" s="20" t="s">
        <v>130</v>
      </c>
      <c r="L38" s="20"/>
      <c r="M38" s="140">
        <v>300</v>
      </c>
      <c r="O38" s="130"/>
    </row>
    <row r="39" spans="1:13" s="143" customFormat="1" ht="17.25" thickBot="1">
      <c r="A39" s="141" t="s">
        <v>107</v>
      </c>
      <c r="B39" s="99" t="s">
        <v>106</v>
      </c>
      <c r="C39" s="100">
        <v>1.2</v>
      </c>
      <c r="D39" s="79">
        <v>74185</v>
      </c>
      <c r="E39" s="96">
        <v>1100</v>
      </c>
      <c r="F39" s="96">
        <v>0</v>
      </c>
      <c r="G39" s="138">
        <v>2253.15</v>
      </c>
      <c r="H39" s="96">
        <f t="shared" si="3"/>
        <v>13560.866999999998</v>
      </c>
      <c r="I39" s="138">
        <f t="shared" si="4"/>
        <v>88899.01699999999</v>
      </c>
      <c r="J39" s="139">
        <f t="shared" si="5"/>
        <v>75338.15</v>
      </c>
      <c r="K39" s="21" t="s">
        <v>131</v>
      </c>
      <c r="L39" s="21"/>
      <c r="M39" s="142">
        <v>400</v>
      </c>
    </row>
    <row r="40" spans="1:13" ht="17.25" thickBot="1">
      <c r="A40" s="141" t="s">
        <v>5</v>
      </c>
      <c r="B40" s="99" t="s">
        <v>172</v>
      </c>
      <c r="C40" s="100">
        <v>2.7</v>
      </c>
      <c r="D40" s="79">
        <v>69805</v>
      </c>
      <c r="E40" s="96">
        <v>1100</v>
      </c>
      <c r="F40" s="96">
        <v>0</v>
      </c>
      <c r="G40" s="138">
        <v>2253.15</v>
      </c>
      <c r="H40" s="96">
        <f>(D40-E40-F40+G40)*18%</f>
        <v>12772.466999999999</v>
      </c>
      <c r="I40" s="138">
        <f>D40-E40-F40+G40+H40</f>
        <v>83730.617</v>
      </c>
      <c r="J40" s="139">
        <f>I40-H40</f>
        <v>70958.15</v>
      </c>
      <c r="K40" s="21" t="s">
        <v>132</v>
      </c>
      <c r="L40" s="21"/>
      <c r="M40" s="142">
        <v>500</v>
      </c>
    </row>
    <row r="41" spans="1:13" ht="17.25" thickBot="1">
      <c r="A41" s="141" t="s">
        <v>5</v>
      </c>
      <c r="B41" s="125" t="s">
        <v>11</v>
      </c>
      <c r="C41" s="100">
        <v>8</v>
      </c>
      <c r="D41" s="79">
        <v>70505</v>
      </c>
      <c r="E41" s="96">
        <v>1100</v>
      </c>
      <c r="F41" s="96">
        <v>0</v>
      </c>
      <c r="G41" s="138">
        <v>2253.15</v>
      </c>
      <c r="H41" s="96">
        <f t="shared" si="3"/>
        <v>12898.466999999999</v>
      </c>
      <c r="I41" s="138">
        <f t="shared" si="4"/>
        <v>84556.617</v>
      </c>
      <c r="J41" s="139">
        <f t="shared" si="5"/>
        <v>71658.15</v>
      </c>
      <c r="K41" s="21" t="s">
        <v>133</v>
      </c>
      <c r="L41" s="21"/>
      <c r="M41" s="142">
        <v>600</v>
      </c>
    </row>
    <row r="42" spans="1:13" ht="17.25" thickBot="1">
      <c r="A42" s="141" t="s">
        <v>5</v>
      </c>
      <c r="B42" s="125" t="s">
        <v>108</v>
      </c>
      <c r="C42" s="100">
        <v>8</v>
      </c>
      <c r="D42" s="79">
        <v>71825</v>
      </c>
      <c r="E42" s="96">
        <v>1100</v>
      </c>
      <c r="F42" s="96">
        <v>0</v>
      </c>
      <c r="G42" s="138">
        <v>2253.15</v>
      </c>
      <c r="H42" s="96">
        <f t="shared" si="3"/>
        <v>13136.067</v>
      </c>
      <c r="I42" s="138">
        <f t="shared" si="4"/>
        <v>86114.21699999999</v>
      </c>
      <c r="J42" s="139">
        <f t="shared" si="5"/>
        <v>72978.15</v>
      </c>
      <c r="K42" s="21" t="s">
        <v>134</v>
      </c>
      <c r="L42" s="21"/>
      <c r="M42" s="142">
        <v>700</v>
      </c>
    </row>
    <row r="43" spans="1:13" s="143" customFormat="1" ht="17.25" thickBot="1">
      <c r="A43" s="141" t="s">
        <v>24</v>
      </c>
      <c r="B43" s="125" t="s">
        <v>89</v>
      </c>
      <c r="C43" s="100">
        <v>18</v>
      </c>
      <c r="D43" s="79">
        <v>71775</v>
      </c>
      <c r="E43" s="96">
        <v>1100</v>
      </c>
      <c r="F43" s="96">
        <v>0</v>
      </c>
      <c r="G43" s="138">
        <v>2253.15</v>
      </c>
      <c r="H43" s="96">
        <f t="shared" si="3"/>
        <v>13127.067</v>
      </c>
      <c r="I43" s="138">
        <f t="shared" si="4"/>
        <v>86055.21699999999</v>
      </c>
      <c r="J43" s="139">
        <f t="shared" si="5"/>
        <v>72928.15</v>
      </c>
      <c r="K43" s="21" t="s">
        <v>135</v>
      </c>
      <c r="L43" s="21"/>
      <c r="M43" s="142">
        <v>750</v>
      </c>
    </row>
    <row r="44" spans="1:13" s="106" customFormat="1" ht="17.25" thickBot="1">
      <c r="A44" s="141" t="s">
        <v>9</v>
      </c>
      <c r="B44" s="102" t="s">
        <v>8</v>
      </c>
      <c r="C44" s="100">
        <v>1.2</v>
      </c>
      <c r="D44" s="79">
        <v>70455</v>
      </c>
      <c r="E44" s="96">
        <v>1100</v>
      </c>
      <c r="F44" s="96">
        <v>0</v>
      </c>
      <c r="G44" s="138">
        <v>2253.15</v>
      </c>
      <c r="H44" s="96">
        <f t="shared" si="3"/>
        <v>12889.466999999999</v>
      </c>
      <c r="I44" s="138">
        <f t="shared" si="4"/>
        <v>84497.617</v>
      </c>
      <c r="J44" s="139">
        <f t="shared" si="5"/>
        <v>71608.15</v>
      </c>
      <c r="K44" s="27" t="s">
        <v>136</v>
      </c>
      <c r="L44" s="27"/>
      <c r="M44" s="144">
        <v>800</v>
      </c>
    </row>
    <row r="45" spans="1:10" s="106" customFormat="1" ht="13.5" thickBot="1">
      <c r="A45" s="141" t="s">
        <v>71</v>
      </c>
      <c r="B45" s="99" t="s">
        <v>70</v>
      </c>
      <c r="C45" s="100">
        <v>0.35</v>
      </c>
      <c r="D45" s="79">
        <v>72561</v>
      </c>
      <c r="E45" s="96">
        <v>1100</v>
      </c>
      <c r="F45" s="96">
        <v>0</v>
      </c>
      <c r="G45" s="138">
        <v>2253.15</v>
      </c>
      <c r="H45" s="96">
        <f t="shared" si="3"/>
        <v>13268.546999999999</v>
      </c>
      <c r="I45" s="138">
        <f t="shared" si="4"/>
        <v>86982.69699999999</v>
      </c>
      <c r="J45" s="139">
        <f t="shared" si="5"/>
        <v>73714.15</v>
      </c>
    </row>
    <row r="46" spans="1:13" s="106" customFormat="1" ht="17.25" thickBot="1">
      <c r="A46" s="141" t="s">
        <v>10</v>
      </c>
      <c r="B46" s="102" t="s">
        <v>113</v>
      </c>
      <c r="C46" s="100">
        <v>0.28</v>
      </c>
      <c r="D46" s="79">
        <v>73258</v>
      </c>
      <c r="E46" s="96">
        <v>1100</v>
      </c>
      <c r="F46" s="96">
        <v>0</v>
      </c>
      <c r="G46" s="138">
        <v>2253.15</v>
      </c>
      <c r="H46" s="96">
        <f t="shared" si="3"/>
        <v>13394.006999999998</v>
      </c>
      <c r="I46" s="138">
        <f t="shared" si="4"/>
        <v>87805.15699999999</v>
      </c>
      <c r="J46" s="139">
        <f t="shared" si="5"/>
        <v>74411.15</v>
      </c>
      <c r="K46" s="23"/>
      <c r="M46" s="162"/>
    </row>
    <row r="47" spans="1:13" s="106" customFormat="1" ht="17.25" thickBot="1">
      <c r="A47" s="141" t="s">
        <v>10</v>
      </c>
      <c r="B47" s="102" t="s">
        <v>112</v>
      </c>
      <c r="C47" s="145">
        <v>0.22</v>
      </c>
      <c r="D47" s="216">
        <v>73258</v>
      </c>
      <c r="E47" s="96">
        <v>1100</v>
      </c>
      <c r="F47" s="96">
        <v>0</v>
      </c>
      <c r="G47" s="138">
        <v>2253.15</v>
      </c>
      <c r="H47" s="96">
        <f t="shared" si="3"/>
        <v>13394.006999999998</v>
      </c>
      <c r="I47" s="138">
        <f t="shared" si="4"/>
        <v>87805.15699999999</v>
      </c>
      <c r="J47" s="139">
        <f t="shared" si="5"/>
        <v>74411.15</v>
      </c>
      <c r="K47" s="128"/>
      <c r="L47" s="23"/>
      <c r="M47" s="128"/>
    </row>
    <row r="48" spans="1:11" ht="14.25" thickBot="1">
      <c r="A48" s="141" t="s">
        <v>33</v>
      </c>
      <c r="B48" s="99" t="s">
        <v>34</v>
      </c>
      <c r="C48" s="100">
        <v>0.43</v>
      </c>
      <c r="D48" s="79">
        <v>76818</v>
      </c>
      <c r="E48" s="96">
        <v>1100</v>
      </c>
      <c r="F48" s="96">
        <v>0</v>
      </c>
      <c r="G48" s="138">
        <v>2253.15</v>
      </c>
      <c r="H48" s="96">
        <f t="shared" si="3"/>
        <v>14034.806999999999</v>
      </c>
      <c r="I48" s="138">
        <f t="shared" si="4"/>
        <v>92005.957</v>
      </c>
      <c r="J48" s="139">
        <f t="shared" si="5"/>
        <v>77971.15</v>
      </c>
      <c r="K48" s="18" t="s">
        <v>75</v>
      </c>
    </row>
    <row r="49" spans="1:10" s="146" customFormat="1" ht="13.5" thickBot="1">
      <c r="A49" s="141" t="s">
        <v>33</v>
      </c>
      <c r="B49" s="99" t="s">
        <v>93</v>
      </c>
      <c r="C49" s="100">
        <v>0.22</v>
      </c>
      <c r="D49" s="79">
        <v>77918</v>
      </c>
      <c r="E49" s="96">
        <v>1100</v>
      </c>
      <c r="F49" s="96">
        <v>0</v>
      </c>
      <c r="G49" s="138">
        <v>2253.15</v>
      </c>
      <c r="H49" s="96">
        <f t="shared" si="3"/>
        <v>14232.806999999999</v>
      </c>
      <c r="I49" s="138">
        <f t="shared" si="4"/>
        <v>93303.957</v>
      </c>
      <c r="J49" s="139">
        <f t="shared" si="5"/>
        <v>79071.15</v>
      </c>
    </row>
    <row r="50" spans="1:10" ht="13.5" thickBot="1">
      <c r="A50" s="141" t="s">
        <v>33</v>
      </c>
      <c r="B50" s="99" t="s">
        <v>91</v>
      </c>
      <c r="C50" s="100"/>
      <c r="D50" s="79">
        <v>74138</v>
      </c>
      <c r="E50" s="96">
        <v>1100</v>
      </c>
      <c r="F50" s="96">
        <v>0</v>
      </c>
      <c r="G50" s="138">
        <v>2253.15</v>
      </c>
      <c r="H50" s="96">
        <f t="shared" si="3"/>
        <v>13552.407</v>
      </c>
      <c r="I50" s="138">
        <f t="shared" si="4"/>
        <v>88843.557</v>
      </c>
      <c r="J50" s="139">
        <f t="shared" si="5"/>
        <v>75291.15</v>
      </c>
    </row>
    <row r="51" spans="1:13" s="146" customFormat="1" ht="13.5" thickBot="1">
      <c r="A51" s="141" t="s">
        <v>33</v>
      </c>
      <c r="B51" s="99" t="s">
        <v>111</v>
      </c>
      <c r="C51" s="100"/>
      <c r="D51" s="79">
        <v>77158</v>
      </c>
      <c r="E51" s="96">
        <v>1100</v>
      </c>
      <c r="F51" s="96">
        <v>0</v>
      </c>
      <c r="G51" s="138">
        <v>2253.15</v>
      </c>
      <c r="H51" s="96">
        <f t="shared" si="3"/>
        <v>14096.006999999998</v>
      </c>
      <c r="I51" s="138">
        <f t="shared" si="4"/>
        <v>92407.15699999999</v>
      </c>
      <c r="J51" s="139">
        <f t="shared" si="5"/>
        <v>78311.15</v>
      </c>
      <c r="K51" s="128"/>
      <c r="L51" s="128"/>
      <c r="M51" s="128"/>
    </row>
    <row r="52" spans="1:13" ht="13.5" thickBot="1">
      <c r="A52" s="141" t="s">
        <v>2</v>
      </c>
      <c r="B52" s="125" t="s">
        <v>3</v>
      </c>
      <c r="C52" s="100" t="s">
        <v>27</v>
      </c>
      <c r="D52" s="79">
        <v>67058</v>
      </c>
      <c r="E52" s="124">
        <v>0</v>
      </c>
      <c r="F52" s="122">
        <v>0</v>
      </c>
      <c r="G52" s="138">
        <v>2253.15</v>
      </c>
      <c r="H52" s="96">
        <f t="shared" si="3"/>
        <v>12476.006999999998</v>
      </c>
      <c r="I52" s="138">
        <f t="shared" si="4"/>
        <v>81787.15699999999</v>
      </c>
      <c r="J52" s="139">
        <f t="shared" si="5"/>
        <v>69311.15</v>
      </c>
      <c r="K52" s="146"/>
      <c r="L52" s="146"/>
      <c r="M52" s="146"/>
    </row>
    <row r="53" spans="1:10" ht="13.5" thickBot="1">
      <c r="A53" s="141" t="s">
        <v>2</v>
      </c>
      <c r="B53" s="125" t="s">
        <v>4</v>
      </c>
      <c r="C53" s="100" t="s">
        <v>27</v>
      </c>
      <c r="D53" s="79">
        <v>62518</v>
      </c>
      <c r="E53" s="124">
        <v>0</v>
      </c>
      <c r="F53" s="122">
        <v>0</v>
      </c>
      <c r="G53" s="138">
        <v>2253.15</v>
      </c>
      <c r="H53" s="96">
        <f t="shared" si="3"/>
        <v>11658.807</v>
      </c>
      <c r="I53" s="138">
        <f t="shared" si="4"/>
        <v>76429.957</v>
      </c>
      <c r="J53" s="139">
        <f t="shared" si="5"/>
        <v>64771.149999999994</v>
      </c>
    </row>
    <row r="54" spans="1:13" s="146" customFormat="1" ht="13.5" thickBot="1">
      <c r="A54" s="141" t="s">
        <v>2</v>
      </c>
      <c r="B54" s="99" t="s">
        <v>13</v>
      </c>
      <c r="C54" s="100" t="s">
        <v>27</v>
      </c>
      <c r="D54" s="79">
        <v>65995</v>
      </c>
      <c r="E54" s="124">
        <v>0</v>
      </c>
      <c r="F54" s="122">
        <v>0</v>
      </c>
      <c r="G54" s="138">
        <v>2253.15</v>
      </c>
      <c r="H54" s="96">
        <f t="shared" si="3"/>
        <v>12284.666999999998</v>
      </c>
      <c r="I54" s="138">
        <f t="shared" si="4"/>
        <v>80532.817</v>
      </c>
      <c r="J54" s="139">
        <f t="shared" si="5"/>
        <v>68248.15</v>
      </c>
      <c r="K54" s="128"/>
      <c r="L54" s="128"/>
      <c r="M54" s="128"/>
    </row>
    <row r="55" spans="1:10" ht="13.5" thickBot="1">
      <c r="A55" s="61" t="s">
        <v>2</v>
      </c>
      <c r="B55" s="17" t="s">
        <v>28</v>
      </c>
      <c r="C55" s="105" t="s">
        <v>27</v>
      </c>
      <c r="D55" s="80">
        <v>68128</v>
      </c>
      <c r="E55" s="127">
        <v>0</v>
      </c>
      <c r="F55" s="153">
        <v>0</v>
      </c>
      <c r="G55" s="138">
        <v>2253.15</v>
      </c>
      <c r="H55" s="96">
        <f t="shared" si="3"/>
        <v>12668.606999999998</v>
      </c>
      <c r="I55" s="138">
        <f t="shared" si="4"/>
        <v>83049.757</v>
      </c>
      <c r="J55" s="139">
        <f t="shared" si="5"/>
        <v>70381.15</v>
      </c>
    </row>
    <row r="56" spans="2:14" ht="13.5" thickBot="1">
      <c r="B56" s="129"/>
      <c r="D56" s="130"/>
      <c r="E56" s="130"/>
      <c r="F56" s="130"/>
      <c r="G56" s="130"/>
      <c r="H56" s="130"/>
      <c r="I56" s="130"/>
      <c r="J56" s="130"/>
      <c r="N56" s="81"/>
    </row>
    <row r="57" spans="1:14" ht="16.5" thickBot="1">
      <c r="A57" s="253" t="s">
        <v>25</v>
      </c>
      <c r="B57" s="307"/>
      <c r="C57" s="307"/>
      <c r="D57" s="307"/>
      <c r="E57" s="307"/>
      <c r="F57" s="307"/>
      <c r="G57" s="307"/>
      <c r="H57" s="307"/>
      <c r="I57" s="307"/>
      <c r="J57" s="307"/>
      <c r="K57" s="175"/>
      <c r="N57" s="81"/>
    </row>
    <row r="58" spans="1:14" ht="13.5" thickBot="1">
      <c r="A58" s="251" t="s">
        <v>14</v>
      </c>
      <c r="B58" s="252"/>
      <c r="C58" s="147" t="s">
        <v>7</v>
      </c>
      <c r="D58" s="112" t="s">
        <v>0</v>
      </c>
      <c r="E58" s="112" t="s">
        <v>15</v>
      </c>
      <c r="F58" s="112"/>
      <c r="G58" s="147" t="s">
        <v>16</v>
      </c>
      <c r="H58" s="112" t="s">
        <v>167</v>
      </c>
      <c r="I58" s="112" t="s">
        <v>1</v>
      </c>
      <c r="J58" s="51" t="s">
        <v>69</v>
      </c>
      <c r="M58" s="224"/>
      <c r="N58" s="225"/>
    </row>
    <row r="59" spans="1:14" ht="13.5" thickBot="1">
      <c r="A59" s="148" t="s">
        <v>30</v>
      </c>
      <c r="B59" s="116" t="s">
        <v>80</v>
      </c>
      <c r="C59" s="95">
        <v>0.92</v>
      </c>
      <c r="D59" s="217">
        <v>69368</v>
      </c>
      <c r="E59" s="96">
        <v>1100</v>
      </c>
      <c r="F59" s="96">
        <v>0</v>
      </c>
      <c r="G59" s="138">
        <v>2253.15</v>
      </c>
      <c r="H59" s="96">
        <f aca="true" t="shared" si="6" ref="H59:H68">(D59-E59-F59+G59)*18%</f>
        <v>12693.806999999999</v>
      </c>
      <c r="I59" s="138">
        <f aca="true" t="shared" si="7" ref="I59:I68">D59-E59-F59+G59+H59</f>
        <v>83214.957</v>
      </c>
      <c r="J59" s="139">
        <f aca="true" t="shared" si="8" ref="J59:J68">I59-H59</f>
        <v>70521.15</v>
      </c>
      <c r="M59" s="224"/>
      <c r="N59" s="224"/>
    </row>
    <row r="60" spans="1:14" ht="13.5" thickBot="1">
      <c r="A60" s="150" t="s">
        <v>173</v>
      </c>
      <c r="B60" s="118" t="s">
        <v>170</v>
      </c>
      <c r="C60" s="100">
        <v>1.1</v>
      </c>
      <c r="D60" s="218">
        <v>69368</v>
      </c>
      <c r="E60" s="96">
        <v>1100</v>
      </c>
      <c r="F60" s="96">
        <v>0</v>
      </c>
      <c r="G60" s="138">
        <v>2253.15</v>
      </c>
      <c r="H60" s="96">
        <f t="shared" si="6"/>
        <v>12693.806999999999</v>
      </c>
      <c r="I60" s="138">
        <f t="shared" si="7"/>
        <v>83214.957</v>
      </c>
      <c r="J60" s="139">
        <f>I60-H60</f>
        <v>70521.15</v>
      </c>
      <c r="M60" s="224"/>
      <c r="N60" s="224"/>
    </row>
    <row r="61" spans="1:14" ht="13.5" thickBot="1">
      <c r="A61" s="150" t="s">
        <v>30</v>
      </c>
      <c r="B61" s="118" t="s">
        <v>120</v>
      </c>
      <c r="C61" s="100">
        <v>2</v>
      </c>
      <c r="D61" s="218">
        <v>69368</v>
      </c>
      <c r="E61" s="96">
        <v>1100</v>
      </c>
      <c r="F61" s="96">
        <v>0</v>
      </c>
      <c r="G61" s="138">
        <v>2253.15</v>
      </c>
      <c r="H61" s="96">
        <f t="shared" si="6"/>
        <v>12693.806999999999</v>
      </c>
      <c r="I61" s="138">
        <f t="shared" si="7"/>
        <v>83214.957</v>
      </c>
      <c r="J61" s="139">
        <f t="shared" si="8"/>
        <v>70521.15</v>
      </c>
      <c r="M61" s="224"/>
      <c r="N61" s="224"/>
    </row>
    <row r="62" spans="1:14" ht="13.5" thickBot="1">
      <c r="A62" s="150" t="s">
        <v>30</v>
      </c>
      <c r="B62" s="118" t="s">
        <v>169</v>
      </c>
      <c r="C62" s="100">
        <v>3</v>
      </c>
      <c r="D62" s="218">
        <v>70568</v>
      </c>
      <c r="E62" s="96">
        <v>1100</v>
      </c>
      <c r="F62" s="96">
        <v>0</v>
      </c>
      <c r="G62" s="138">
        <v>2253.15</v>
      </c>
      <c r="H62" s="96">
        <f t="shared" si="6"/>
        <v>12909.806999999999</v>
      </c>
      <c r="I62" s="138">
        <f t="shared" si="7"/>
        <v>84630.957</v>
      </c>
      <c r="J62" s="139">
        <f t="shared" si="8"/>
        <v>71721.15</v>
      </c>
      <c r="M62" s="224"/>
      <c r="N62" s="224"/>
    </row>
    <row r="63" spans="1:14" ht="13.5" thickBot="1">
      <c r="A63" s="150" t="s">
        <v>74</v>
      </c>
      <c r="B63" s="118" t="s">
        <v>12</v>
      </c>
      <c r="C63" s="100">
        <v>4.2</v>
      </c>
      <c r="D63" s="218">
        <v>77955</v>
      </c>
      <c r="E63" s="96">
        <v>1100</v>
      </c>
      <c r="F63" s="96">
        <v>0</v>
      </c>
      <c r="G63" s="138">
        <v>2253.15</v>
      </c>
      <c r="H63" s="96">
        <f t="shared" si="6"/>
        <v>14239.466999999999</v>
      </c>
      <c r="I63" s="138">
        <f t="shared" si="7"/>
        <v>93347.617</v>
      </c>
      <c r="J63" s="139">
        <f t="shared" si="8"/>
        <v>79108.15</v>
      </c>
      <c r="M63" s="224"/>
      <c r="N63" s="224"/>
    </row>
    <row r="64" spans="1:14" ht="13.5" thickBot="1">
      <c r="A64" s="150" t="s">
        <v>36</v>
      </c>
      <c r="B64" s="118" t="s">
        <v>35</v>
      </c>
      <c r="C64" s="100">
        <v>6.5</v>
      </c>
      <c r="D64" s="218">
        <v>77145</v>
      </c>
      <c r="E64" s="96">
        <v>1100</v>
      </c>
      <c r="F64" s="96">
        <v>0</v>
      </c>
      <c r="G64" s="138">
        <v>2253.15</v>
      </c>
      <c r="H64" s="96">
        <f t="shared" si="6"/>
        <v>14093.666999999998</v>
      </c>
      <c r="I64" s="138">
        <f t="shared" si="7"/>
        <v>92391.817</v>
      </c>
      <c r="J64" s="139">
        <f t="shared" si="8"/>
        <v>78298.15</v>
      </c>
      <c r="K64" s="36"/>
      <c r="M64" s="224"/>
      <c r="N64" s="224"/>
    </row>
    <row r="65" spans="1:14" ht="13.5" thickBot="1">
      <c r="A65" s="150" t="s">
        <v>73</v>
      </c>
      <c r="B65" s="118" t="s">
        <v>72</v>
      </c>
      <c r="C65" s="100">
        <v>50</v>
      </c>
      <c r="D65" s="218">
        <v>78815</v>
      </c>
      <c r="E65" s="96">
        <v>1100</v>
      </c>
      <c r="F65" s="96">
        <v>0</v>
      </c>
      <c r="G65" s="138">
        <v>2253.15</v>
      </c>
      <c r="H65" s="96">
        <f t="shared" si="6"/>
        <v>14394.266999999998</v>
      </c>
      <c r="I65" s="138">
        <f t="shared" si="7"/>
        <v>94362.41699999999</v>
      </c>
      <c r="J65" s="139">
        <f t="shared" si="8"/>
        <v>79968.15</v>
      </c>
      <c r="M65" s="224"/>
      <c r="N65" s="224"/>
    </row>
    <row r="66" spans="1:14" ht="13.5" thickBot="1">
      <c r="A66" s="150" t="s">
        <v>2</v>
      </c>
      <c r="B66" s="118" t="s">
        <v>29</v>
      </c>
      <c r="C66" s="100" t="s">
        <v>27</v>
      </c>
      <c r="D66" s="218">
        <v>70398</v>
      </c>
      <c r="E66" s="124">
        <v>0</v>
      </c>
      <c r="F66" s="122">
        <v>0</v>
      </c>
      <c r="G66" s="138">
        <v>2253.15</v>
      </c>
      <c r="H66" s="96">
        <f t="shared" si="6"/>
        <v>13077.206999999999</v>
      </c>
      <c r="I66" s="138">
        <f t="shared" si="7"/>
        <v>85728.35699999999</v>
      </c>
      <c r="J66" s="139">
        <f t="shared" si="8"/>
        <v>72651.15</v>
      </c>
      <c r="M66" s="224"/>
      <c r="N66" s="224"/>
    </row>
    <row r="67" spans="1:14" ht="13.5" thickBot="1">
      <c r="A67" s="150" t="s">
        <v>2</v>
      </c>
      <c r="B67" s="118" t="s">
        <v>31</v>
      </c>
      <c r="C67" s="100" t="s">
        <v>27</v>
      </c>
      <c r="D67" s="218">
        <v>69588</v>
      </c>
      <c r="E67" s="124">
        <v>0</v>
      </c>
      <c r="F67" s="122">
        <v>0</v>
      </c>
      <c r="G67" s="138">
        <v>2253.15</v>
      </c>
      <c r="H67" s="96">
        <f t="shared" si="6"/>
        <v>12931.407</v>
      </c>
      <c r="I67" s="138">
        <f t="shared" si="7"/>
        <v>84772.557</v>
      </c>
      <c r="J67" s="139">
        <f t="shared" si="8"/>
        <v>71841.15</v>
      </c>
      <c r="M67" s="224"/>
      <c r="N67" s="224"/>
    </row>
    <row r="68" spans="1:14" ht="13.5" thickBot="1">
      <c r="A68" s="151" t="s">
        <v>2</v>
      </c>
      <c r="B68" s="152" t="s">
        <v>32</v>
      </c>
      <c r="C68" s="105" t="s">
        <v>27</v>
      </c>
      <c r="D68" s="219">
        <v>62488</v>
      </c>
      <c r="E68" s="127">
        <v>0</v>
      </c>
      <c r="F68" s="124">
        <v>0</v>
      </c>
      <c r="G68" s="138">
        <v>2253.15</v>
      </c>
      <c r="H68" s="96">
        <f t="shared" si="6"/>
        <v>11653.407</v>
      </c>
      <c r="I68" s="138">
        <f t="shared" si="7"/>
        <v>76394.557</v>
      </c>
      <c r="J68" s="139">
        <f t="shared" si="8"/>
        <v>64741.15</v>
      </c>
      <c r="M68" s="224"/>
      <c r="N68" s="224"/>
    </row>
    <row r="69" ht="12.75">
      <c r="D69" s="175" t="s">
        <v>178</v>
      </c>
    </row>
    <row r="70" spans="1:12" ht="13.5">
      <c r="A70" s="18"/>
      <c r="L70" s="157"/>
    </row>
    <row r="71" ht="12.75">
      <c r="L71" s="157"/>
    </row>
  </sheetData>
  <sheetProtection/>
  <mergeCells count="14">
    <mergeCell ref="A1:J1"/>
    <mergeCell ref="B3:J3"/>
    <mergeCell ref="B4:J4"/>
    <mergeCell ref="A58:B58"/>
    <mergeCell ref="A36:J36"/>
    <mergeCell ref="A37:B37"/>
    <mergeCell ref="A57:J57"/>
    <mergeCell ref="K9:M10"/>
    <mergeCell ref="K36:M37"/>
    <mergeCell ref="A9:J9"/>
    <mergeCell ref="A10:J10"/>
    <mergeCell ref="A11:B11"/>
    <mergeCell ref="B5:J5"/>
    <mergeCell ref="A6:J6"/>
  </mergeCells>
  <printOptions/>
  <pageMargins left="0.708661417322835" right="0.708661417322835" top="0.248031496" bottom="0.248031496" header="0.31496062992126" footer="0.31496062992126"/>
  <pageSetup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K71" sqref="K71"/>
    </sheetView>
  </sheetViews>
  <sheetFormatPr defaultColWidth="9.140625" defaultRowHeight="12.75"/>
  <cols>
    <col min="1" max="1" width="11.8515625" style="128" bestFit="1" customWidth="1"/>
    <col min="2" max="2" width="19.8515625" style="128" customWidth="1"/>
    <col min="3" max="3" width="6.28125" style="128" bestFit="1" customWidth="1"/>
    <col min="4" max="5" width="10.7109375" style="128" bestFit="1" customWidth="1"/>
    <col min="6" max="6" width="10.7109375" style="128" customWidth="1"/>
    <col min="7" max="7" width="9.57421875" style="128" bestFit="1" customWidth="1"/>
    <col min="8" max="8" width="10.140625" style="128" bestFit="1" customWidth="1"/>
    <col min="9" max="9" width="11.7109375" style="128" customWidth="1"/>
    <col min="10" max="10" width="17.28125" style="128" customWidth="1"/>
    <col min="11" max="11" width="21.57421875" style="128" customWidth="1"/>
    <col min="12" max="12" width="9.57421875" style="128" bestFit="1" customWidth="1"/>
    <col min="13" max="13" width="4.421875" style="128" bestFit="1" customWidth="1"/>
    <col min="14" max="16384" width="9.140625" style="128" customWidth="1"/>
  </cols>
  <sheetData>
    <row r="1" spans="1:13" ht="23.25">
      <c r="A1" s="249" t="s">
        <v>87</v>
      </c>
      <c r="B1" s="250"/>
      <c r="C1" s="250"/>
      <c r="D1" s="250"/>
      <c r="E1" s="250"/>
      <c r="F1" s="250"/>
      <c r="G1" s="250"/>
      <c r="H1" s="250"/>
      <c r="I1" s="250"/>
      <c r="J1" s="250"/>
      <c r="K1" s="154"/>
      <c r="L1" s="154"/>
      <c r="M1" s="154"/>
    </row>
    <row r="2" spans="1:13" ht="16.5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7"/>
      <c r="M2" s="157"/>
    </row>
    <row r="3" spans="1:13" ht="15">
      <c r="A3" s="158"/>
      <c r="B3" s="246" t="s">
        <v>83</v>
      </c>
      <c r="C3" s="246"/>
      <c r="D3" s="246"/>
      <c r="E3" s="246"/>
      <c r="F3" s="246"/>
      <c r="G3" s="246"/>
      <c r="H3" s="246"/>
      <c r="I3" s="246"/>
      <c r="J3" s="246"/>
      <c r="K3" s="157"/>
      <c r="L3" s="157"/>
      <c r="M3" s="157"/>
    </row>
    <row r="4" spans="1:13" ht="15">
      <c r="A4" s="158"/>
      <c r="B4" s="246" t="s">
        <v>84</v>
      </c>
      <c r="C4" s="246"/>
      <c r="D4" s="246"/>
      <c r="E4" s="246"/>
      <c r="F4" s="246"/>
      <c r="G4" s="246"/>
      <c r="H4" s="246"/>
      <c r="I4" s="246"/>
      <c r="J4" s="246"/>
      <c r="K4" s="157"/>
      <c r="L4" s="157"/>
      <c r="M4" s="157"/>
    </row>
    <row r="5" spans="1:13" ht="15">
      <c r="A5" s="158"/>
      <c r="B5" s="246" t="s">
        <v>85</v>
      </c>
      <c r="C5" s="246"/>
      <c r="D5" s="246"/>
      <c r="E5" s="246"/>
      <c r="F5" s="246"/>
      <c r="G5" s="246"/>
      <c r="H5" s="246"/>
      <c r="I5" s="246"/>
      <c r="J5" s="246"/>
      <c r="K5" s="157"/>
      <c r="L5" s="157"/>
      <c r="M5" s="157"/>
    </row>
    <row r="6" spans="1:13" ht="18.75" thickBot="1">
      <c r="A6" s="247" t="s">
        <v>86</v>
      </c>
      <c r="B6" s="248"/>
      <c r="C6" s="248"/>
      <c r="D6" s="248"/>
      <c r="E6" s="248"/>
      <c r="F6" s="248"/>
      <c r="G6" s="248"/>
      <c r="H6" s="248"/>
      <c r="I6" s="248"/>
      <c r="J6" s="248"/>
      <c r="K6" s="159"/>
      <c r="L6" s="159"/>
      <c r="M6" s="159"/>
    </row>
    <row r="7" spans="11:13" ht="12.75">
      <c r="K7" s="160"/>
      <c r="L7" s="154"/>
      <c r="M7" s="161"/>
    </row>
    <row r="8" spans="11:13" ht="13.5" thickBot="1">
      <c r="K8" s="169"/>
      <c r="L8" s="157"/>
      <c r="M8" s="170"/>
    </row>
    <row r="9" spans="1:13" ht="16.5" customHeight="1" thickBot="1">
      <c r="A9" s="253" t="s">
        <v>183</v>
      </c>
      <c r="B9" s="254"/>
      <c r="C9" s="254"/>
      <c r="D9" s="254"/>
      <c r="E9" s="254"/>
      <c r="F9" s="254"/>
      <c r="G9" s="254"/>
      <c r="H9" s="254"/>
      <c r="I9" s="254"/>
      <c r="J9" s="254"/>
      <c r="K9" s="256" t="s">
        <v>121</v>
      </c>
      <c r="L9" s="257"/>
      <c r="M9" s="258"/>
    </row>
    <row r="10" spans="1:13" ht="16.5" customHeight="1" thickBot="1">
      <c r="A10" s="253" t="s">
        <v>26</v>
      </c>
      <c r="B10" s="254"/>
      <c r="C10" s="254"/>
      <c r="D10" s="254"/>
      <c r="E10" s="254"/>
      <c r="F10" s="254"/>
      <c r="G10" s="254"/>
      <c r="H10" s="254"/>
      <c r="I10" s="254"/>
      <c r="J10" s="308"/>
      <c r="K10" s="259"/>
      <c r="L10" s="260"/>
      <c r="M10" s="261"/>
    </row>
    <row r="11" spans="1:13" ht="17.25" thickBot="1">
      <c r="A11" s="251" t="s">
        <v>14</v>
      </c>
      <c r="B11" s="252"/>
      <c r="C11" s="112" t="s">
        <v>7</v>
      </c>
      <c r="D11" s="229" t="s">
        <v>0</v>
      </c>
      <c r="E11" s="112" t="s">
        <v>15</v>
      </c>
      <c r="F11" s="112"/>
      <c r="G11" s="147" t="s">
        <v>16</v>
      </c>
      <c r="H11" s="112" t="s">
        <v>167</v>
      </c>
      <c r="I11" s="112" t="s">
        <v>1</v>
      </c>
      <c r="J11" s="50" t="s">
        <v>69</v>
      </c>
      <c r="K11" s="19" t="s">
        <v>122</v>
      </c>
      <c r="L11" s="20"/>
      <c r="M11" s="140">
        <v>300</v>
      </c>
    </row>
    <row r="12" spans="1:13" ht="17.25" thickBot="1">
      <c r="A12" s="137" t="s">
        <v>155</v>
      </c>
      <c r="B12" s="94" t="s">
        <v>102</v>
      </c>
      <c r="C12" s="95">
        <v>11</v>
      </c>
      <c r="D12" s="78">
        <v>86581</v>
      </c>
      <c r="E12" s="96">
        <v>1100</v>
      </c>
      <c r="F12" s="96"/>
      <c r="G12" s="96">
        <v>850.19</v>
      </c>
      <c r="H12" s="96">
        <f>(D12-E12+G12)*18%</f>
        <v>15539.6142</v>
      </c>
      <c r="I12" s="138">
        <f>D12-E12+G12+H12</f>
        <v>101870.8042</v>
      </c>
      <c r="J12" s="139">
        <f>I12-H12</f>
        <v>86331.19</v>
      </c>
      <c r="K12" s="74" t="s">
        <v>123</v>
      </c>
      <c r="L12" s="21"/>
      <c r="M12" s="142">
        <v>400</v>
      </c>
    </row>
    <row r="13" spans="1:13" ht="17.25" thickBot="1">
      <c r="A13" s="141" t="s">
        <v>155</v>
      </c>
      <c r="B13" s="99" t="s">
        <v>98</v>
      </c>
      <c r="C13" s="100" t="s">
        <v>101</v>
      </c>
      <c r="D13" s="79">
        <v>85781</v>
      </c>
      <c r="E13" s="96">
        <v>1100</v>
      </c>
      <c r="F13" s="96"/>
      <c r="G13" s="96">
        <v>850.19</v>
      </c>
      <c r="H13" s="96">
        <f aca="true" t="shared" si="0" ref="H13:H33">(D13-E13+G13)*18%</f>
        <v>15395.6142</v>
      </c>
      <c r="I13" s="138">
        <f aca="true" t="shared" si="1" ref="I13:I33">D13-E13+G13+H13</f>
        <v>100926.8042</v>
      </c>
      <c r="J13" s="139">
        <f aca="true" t="shared" si="2" ref="J13:J33">I13-H13</f>
        <v>85531.19</v>
      </c>
      <c r="K13" s="74" t="s">
        <v>124</v>
      </c>
      <c r="L13" s="21"/>
      <c r="M13" s="142">
        <v>500</v>
      </c>
    </row>
    <row r="14" spans="1:13" ht="17.25" thickBot="1">
      <c r="A14" s="141" t="s">
        <v>155</v>
      </c>
      <c r="B14" s="99" t="s">
        <v>20</v>
      </c>
      <c r="C14" s="100">
        <v>6</v>
      </c>
      <c r="D14" s="79">
        <v>85141</v>
      </c>
      <c r="E14" s="96">
        <v>1100</v>
      </c>
      <c r="F14" s="96"/>
      <c r="G14" s="96">
        <v>850.19</v>
      </c>
      <c r="H14" s="96">
        <f t="shared" si="0"/>
        <v>15280.4142</v>
      </c>
      <c r="I14" s="138">
        <f t="shared" si="1"/>
        <v>100171.6042</v>
      </c>
      <c r="J14" s="139">
        <f t="shared" si="2"/>
        <v>84891.19</v>
      </c>
      <c r="K14" s="74" t="s">
        <v>125</v>
      </c>
      <c r="L14" s="21"/>
      <c r="M14" s="142">
        <v>600</v>
      </c>
    </row>
    <row r="15" spans="1:13" ht="17.25" thickBot="1">
      <c r="A15" s="141" t="s">
        <v>155</v>
      </c>
      <c r="B15" s="99" t="s">
        <v>21</v>
      </c>
      <c r="C15" s="100">
        <v>3</v>
      </c>
      <c r="D15" s="79">
        <v>85341</v>
      </c>
      <c r="E15" s="96">
        <v>1100</v>
      </c>
      <c r="F15" s="96"/>
      <c r="G15" s="96">
        <v>850.19</v>
      </c>
      <c r="H15" s="96">
        <f t="shared" si="0"/>
        <v>15316.4142</v>
      </c>
      <c r="I15" s="138">
        <f t="shared" si="1"/>
        <v>100407.6042</v>
      </c>
      <c r="J15" s="139">
        <f t="shared" si="2"/>
        <v>85091.19</v>
      </c>
      <c r="K15" s="74" t="s">
        <v>126</v>
      </c>
      <c r="L15" s="21"/>
      <c r="M15" s="142">
        <v>700</v>
      </c>
    </row>
    <row r="16" spans="1:13" ht="17.25" thickBot="1">
      <c r="A16" s="141" t="s">
        <v>155</v>
      </c>
      <c r="B16" s="99" t="s">
        <v>164</v>
      </c>
      <c r="C16" s="100">
        <v>3.4</v>
      </c>
      <c r="D16" s="79">
        <v>89691</v>
      </c>
      <c r="E16" s="96">
        <v>1100</v>
      </c>
      <c r="F16" s="96"/>
      <c r="G16" s="96">
        <v>850.19</v>
      </c>
      <c r="H16" s="96">
        <f t="shared" si="0"/>
        <v>16099.4142</v>
      </c>
      <c r="I16" s="138">
        <f t="shared" si="1"/>
        <v>105540.6042</v>
      </c>
      <c r="J16" s="139">
        <f t="shared" si="2"/>
        <v>89441.19</v>
      </c>
      <c r="K16" s="74"/>
      <c r="L16" s="21"/>
      <c r="M16" s="142"/>
    </row>
    <row r="17" spans="1:13" ht="17.25" thickBot="1">
      <c r="A17" s="141" t="s">
        <v>6</v>
      </c>
      <c r="B17" s="99" t="s">
        <v>17</v>
      </c>
      <c r="C17" s="100">
        <v>3</v>
      </c>
      <c r="D17" s="79">
        <v>86141</v>
      </c>
      <c r="E17" s="96">
        <v>1100</v>
      </c>
      <c r="F17" s="96"/>
      <c r="G17" s="96">
        <v>850.19</v>
      </c>
      <c r="H17" s="96">
        <f t="shared" si="0"/>
        <v>15460.4142</v>
      </c>
      <c r="I17" s="138">
        <f t="shared" si="1"/>
        <v>101351.6042</v>
      </c>
      <c r="J17" s="139">
        <f t="shared" si="2"/>
        <v>85891.19</v>
      </c>
      <c r="K17" s="74" t="s">
        <v>127</v>
      </c>
      <c r="L17" s="21"/>
      <c r="M17" s="142">
        <v>800</v>
      </c>
    </row>
    <row r="18" spans="1:13" ht="17.25" thickBot="1">
      <c r="A18" s="141" t="s">
        <v>18</v>
      </c>
      <c r="B18" s="99" t="s">
        <v>19</v>
      </c>
      <c r="C18" s="100">
        <v>11</v>
      </c>
      <c r="D18" s="79">
        <v>88181</v>
      </c>
      <c r="E18" s="96">
        <v>1100</v>
      </c>
      <c r="F18" s="96"/>
      <c r="G18" s="96">
        <v>850.19</v>
      </c>
      <c r="H18" s="96">
        <f t="shared" si="0"/>
        <v>15827.6142</v>
      </c>
      <c r="I18" s="138">
        <f t="shared" si="1"/>
        <v>103758.8042</v>
      </c>
      <c r="J18" s="139">
        <f t="shared" si="2"/>
        <v>87931.19</v>
      </c>
      <c r="K18" s="75" t="s">
        <v>128</v>
      </c>
      <c r="L18" s="27"/>
      <c r="M18" s="144">
        <v>900</v>
      </c>
    </row>
    <row r="19" spans="1:10" ht="15" customHeight="1" thickBot="1">
      <c r="A19" s="141" t="s">
        <v>156</v>
      </c>
      <c r="B19" s="99" t="s">
        <v>79</v>
      </c>
      <c r="C19" s="100">
        <v>12</v>
      </c>
      <c r="D19" s="79">
        <v>93911</v>
      </c>
      <c r="E19" s="96">
        <v>1100</v>
      </c>
      <c r="F19" s="96"/>
      <c r="G19" s="96">
        <v>850.19</v>
      </c>
      <c r="H19" s="96">
        <f t="shared" si="0"/>
        <v>16859.0142</v>
      </c>
      <c r="I19" s="138">
        <f t="shared" si="1"/>
        <v>110520.20420000001</v>
      </c>
      <c r="J19" s="139">
        <f t="shared" si="2"/>
        <v>93661.19</v>
      </c>
    </row>
    <row r="20" spans="1:13" ht="17.25" thickBot="1">
      <c r="A20" s="141" t="s">
        <v>95</v>
      </c>
      <c r="B20" s="99" t="s">
        <v>94</v>
      </c>
      <c r="C20" s="100">
        <v>1.9</v>
      </c>
      <c r="D20" s="79">
        <v>94761</v>
      </c>
      <c r="E20" s="96">
        <v>1100</v>
      </c>
      <c r="F20" s="96"/>
      <c r="G20" s="96">
        <v>850.19</v>
      </c>
      <c r="H20" s="96">
        <f t="shared" si="0"/>
        <v>17012.0142</v>
      </c>
      <c r="I20" s="138">
        <f t="shared" si="1"/>
        <v>111523.20420000001</v>
      </c>
      <c r="J20" s="139">
        <f t="shared" si="2"/>
        <v>94511.19</v>
      </c>
      <c r="K20" s="23"/>
      <c r="L20" s="23"/>
      <c r="M20" s="162"/>
    </row>
    <row r="21" spans="1:13" ht="17.25" thickBot="1">
      <c r="A21" s="141" t="s">
        <v>156</v>
      </c>
      <c r="B21" s="99" t="s">
        <v>96</v>
      </c>
      <c r="C21" s="100"/>
      <c r="D21" s="79">
        <v>93111</v>
      </c>
      <c r="E21" s="96">
        <v>1100</v>
      </c>
      <c r="F21" s="96"/>
      <c r="G21" s="96">
        <v>850.19</v>
      </c>
      <c r="H21" s="96">
        <f t="shared" si="0"/>
        <v>16715.0142</v>
      </c>
      <c r="I21" s="138">
        <f t="shared" si="1"/>
        <v>109576.20420000001</v>
      </c>
      <c r="J21" s="139">
        <f t="shared" si="2"/>
        <v>92861.19</v>
      </c>
      <c r="K21" s="23"/>
      <c r="L21" s="23"/>
      <c r="M21" s="162"/>
    </row>
    <row r="22" spans="1:13" ht="17.25" thickBot="1">
      <c r="A22" s="141" t="s">
        <v>104</v>
      </c>
      <c r="B22" s="99" t="s">
        <v>105</v>
      </c>
      <c r="C22" s="100">
        <v>12</v>
      </c>
      <c r="D22" s="79">
        <v>87891</v>
      </c>
      <c r="E22" s="96">
        <v>1100</v>
      </c>
      <c r="F22" s="96"/>
      <c r="G22" s="96">
        <v>850.19</v>
      </c>
      <c r="H22" s="96">
        <f t="shared" si="0"/>
        <v>15775.4142</v>
      </c>
      <c r="I22" s="138">
        <f t="shared" si="1"/>
        <v>103416.6042</v>
      </c>
      <c r="J22" s="139">
        <f t="shared" si="2"/>
        <v>87641.19</v>
      </c>
      <c r="K22" s="23"/>
      <c r="L22" s="23"/>
      <c r="M22" s="162"/>
    </row>
    <row r="23" spans="1:13" ht="17.25" thickBot="1">
      <c r="A23" s="141" t="s">
        <v>104</v>
      </c>
      <c r="B23" s="99" t="s">
        <v>153</v>
      </c>
      <c r="C23" s="100">
        <v>10</v>
      </c>
      <c r="D23" s="79">
        <v>89541</v>
      </c>
      <c r="E23" s="96">
        <v>1100</v>
      </c>
      <c r="F23" s="96"/>
      <c r="G23" s="96">
        <v>850.19</v>
      </c>
      <c r="H23" s="96">
        <f t="shared" si="0"/>
        <v>16072.4142</v>
      </c>
      <c r="I23" s="138">
        <f t="shared" si="1"/>
        <v>105363.6042</v>
      </c>
      <c r="J23" s="139">
        <f t="shared" si="2"/>
        <v>89291.19</v>
      </c>
      <c r="K23" s="23"/>
      <c r="L23" s="23"/>
      <c r="M23" s="162"/>
    </row>
    <row r="24" spans="1:13" ht="17.25" thickBot="1">
      <c r="A24" s="141" t="s">
        <v>104</v>
      </c>
      <c r="B24" s="99" t="s">
        <v>81</v>
      </c>
      <c r="C24" s="100">
        <v>3</v>
      </c>
      <c r="D24" s="79">
        <v>87891</v>
      </c>
      <c r="E24" s="96">
        <v>1100</v>
      </c>
      <c r="F24" s="96"/>
      <c r="G24" s="96">
        <v>850.19</v>
      </c>
      <c r="H24" s="96">
        <f t="shared" si="0"/>
        <v>15775.4142</v>
      </c>
      <c r="I24" s="138">
        <f t="shared" si="1"/>
        <v>103416.6042</v>
      </c>
      <c r="J24" s="139">
        <f t="shared" si="2"/>
        <v>87641.19</v>
      </c>
      <c r="K24" s="23"/>
      <c r="L24" s="23"/>
      <c r="M24" s="162"/>
    </row>
    <row r="25" spans="1:13" ht="17.25" thickBot="1">
      <c r="A25" s="141" t="s">
        <v>104</v>
      </c>
      <c r="B25" s="99" t="s">
        <v>90</v>
      </c>
      <c r="C25" s="100">
        <v>8</v>
      </c>
      <c r="D25" s="79">
        <v>91461</v>
      </c>
      <c r="E25" s="96">
        <v>1100</v>
      </c>
      <c r="F25" s="96"/>
      <c r="G25" s="96">
        <v>850.19</v>
      </c>
      <c r="H25" s="96">
        <f t="shared" si="0"/>
        <v>16418.0142</v>
      </c>
      <c r="I25" s="138">
        <f t="shared" si="1"/>
        <v>107629.20420000001</v>
      </c>
      <c r="J25" s="139">
        <f t="shared" si="2"/>
        <v>91211.19</v>
      </c>
      <c r="K25" s="23"/>
      <c r="L25" s="23"/>
      <c r="M25" s="162"/>
    </row>
    <row r="26" spans="1:13" ht="17.25" thickBot="1">
      <c r="A26" s="141" t="s">
        <v>104</v>
      </c>
      <c r="B26" s="99" t="s">
        <v>103</v>
      </c>
      <c r="C26" s="100"/>
      <c r="D26" s="79">
        <v>90661</v>
      </c>
      <c r="E26" s="96">
        <v>1100</v>
      </c>
      <c r="F26" s="96"/>
      <c r="G26" s="96">
        <v>850.19</v>
      </c>
      <c r="H26" s="96">
        <f t="shared" si="0"/>
        <v>16274.0142</v>
      </c>
      <c r="I26" s="138">
        <f t="shared" si="1"/>
        <v>106685.20420000001</v>
      </c>
      <c r="J26" s="139">
        <f t="shared" si="2"/>
        <v>90411.19</v>
      </c>
      <c r="K26" s="23"/>
      <c r="L26" s="23"/>
      <c r="M26" s="162"/>
    </row>
    <row r="27" spans="1:13" ht="17.25" thickBot="1">
      <c r="A27" s="141" t="s">
        <v>160</v>
      </c>
      <c r="B27" s="99" t="s">
        <v>161</v>
      </c>
      <c r="C27" s="100">
        <v>40</v>
      </c>
      <c r="D27" s="79">
        <v>89611</v>
      </c>
      <c r="E27" s="96">
        <v>1100</v>
      </c>
      <c r="F27" s="96"/>
      <c r="G27" s="96">
        <v>850.19</v>
      </c>
      <c r="H27" s="96">
        <f t="shared" si="0"/>
        <v>16085.0142</v>
      </c>
      <c r="I27" s="138">
        <f t="shared" si="1"/>
        <v>105446.20420000001</v>
      </c>
      <c r="J27" s="139">
        <f t="shared" si="2"/>
        <v>89361.19</v>
      </c>
      <c r="K27" s="23"/>
      <c r="L27" s="23"/>
      <c r="M27" s="162"/>
    </row>
    <row r="28" spans="1:13" ht="17.25" thickBot="1">
      <c r="A28" s="141" t="s">
        <v>160</v>
      </c>
      <c r="B28" s="99" t="s">
        <v>159</v>
      </c>
      <c r="C28" s="100">
        <v>8</v>
      </c>
      <c r="D28" s="79">
        <v>87691</v>
      </c>
      <c r="E28" s="96">
        <v>1100</v>
      </c>
      <c r="F28" s="96"/>
      <c r="G28" s="96">
        <v>850.19</v>
      </c>
      <c r="H28" s="96">
        <f t="shared" si="0"/>
        <v>15739.4142</v>
      </c>
      <c r="I28" s="138">
        <f t="shared" si="1"/>
        <v>103180.6042</v>
      </c>
      <c r="J28" s="139">
        <f t="shared" si="2"/>
        <v>87441.19</v>
      </c>
      <c r="K28" s="23"/>
      <c r="L28" s="23"/>
      <c r="M28" s="162"/>
    </row>
    <row r="29" spans="1:13" ht="17.25" thickBot="1">
      <c r="A29" s="141" t="s">
        <v>160</v>
      </c>
      <c r="B29" s="99" t="s">
        <v>162</v>
      </c>
      <c r="C29" s="100">
        <v>65</v>
      </c>
      <c r="D29" s="79">
        <v>90911</v>
      </c>
      <c r="E29" s="96">
        <v>1100</v>
      </c>
      <c r="F29" s="96"/>
      <c r="G29" s="96">
        <v>850.19</v>
      </c>
      <c r="H29" s="96">
        <f t="shared" si="0"/>
        <v>16319.0142</v>
      </c>
      <c r="I29" s="138">
        <f t="shared" si="1"/>
        <v>106980.20420000001</v>
      </c>
      <c r="J29" s="139">
        <f t="shared" si="2"/>
        <v>90661.19</v>
      </c>
      <c r="K29" s="23"/>
      <c r="L29" s="23"/>
      <c r="M29" s="162"/>
    </row>
    <row r="30" spans="1:13" ht="17.25" thickBot="1">
      <c r="A30" s="141" t="s">
        <v>160</v>
      </c>
      <c r="B30" s="99" t="s">
        <v>163</v>
      </c>
      <c r="C30" s="100">
        <v>55</v>
      </c>
      <c r="D30" s="79">
        <v>89391</v>
      </c>
      <c r="E30" s="96">
        <v>1100</v>
      </c>
      <c r="F30" s="96"/>
      <c r="G30" s="96">
        <v>850.19</v>
      </c>
      <c r="H30" s="96">
        <f t="shared" si="0"/>
        <v>16045.4142</v>
      </c>
      <c r="I30" s="138">
        <f t="shared" si="1"/>
        <v>105186.6042</v>
      </c>
      <c r="J30" s="139">
        <f t="shared" si="2"/>
        <v>89141.19</v>
      </c>
      <c r="K30" s="23"/>
      <c r="L30" s="23"/>
      <c r="M30" s="162"/>
    </row>
    <row r="31" spans="1:13" ht="17.25" thickBot="1">
      <c r="A31" s="163" t="s">
        <v>166</v>
      </c>
      <c r="B31" s="164" t="s">
        <v>165</v>
      </c>
      <c r="C31" s="165">
        <v>3</v>
      </c>
      <c r="D31" s="79">
        <v>90431</v>
      </c>
      <c r="E31" s="96">
        <v>1100</v>
      </c>
      <c r="F31" s="96"/>
      <c r="G31" s="96">
        <v>850.19</v>
      </c>
      <c r="H31" s="96">
        <f t="shared" si="0"/>
        <v>16232.6142</v>
      </c>
      <c r="I31" s="138">
        <f t="shared" si="1"/>
        <v>106413.8042</v>
      </c>
      <c r="J31" s="139">
        <f t="shared" si="2"/>
        <v>90181.19</v>
      </c>
      <c r="K31" s="23"/>
      <c r="L31" s="23"/>
      <c r="M31" s="162"/>
    </row>
    <row r="32" spans="1:13" ht="17.25" thickBot="1">
      <c r="A32" s="163"/>
      <c r="B32" s="164" t="s">
        <v>171</v>
      </c>
      <c r="C32" s="165"/>
      <c r="D32" s="80">
        <v>90781</v>
      </c>
      <c r="E32" s="96">
        <v>1100</v>
      </c>
      <c r="F32" s="96"/>
      <c r="G32" s="96">
        <v>850.19</v>
      </c>
      <c r="H32" s="96">
        <f>(D32-E32+G32)*18%</f>
        <v>16295.6142</v>
      </c>
      <c r="I32" s="138">
        <f>D32-E32+G32+H32</f>
        <v>106826.8042</v>
      </c>
      <c r="J32" s="139">
        <f>I32-H32</f>
        <v>90531.19</v>
      </c>
      <c r="K32" s="23"/>
      <c r="L32" s="23"/>
      <c r="M32" s="162"/>
    </row>
    <row r="33" spans="1:13" ht="17.25" thickBot="1">
      <c r="A33" s="166" t="s">
        <v>97</v>
      </c>
      <c r="B33" s="167" t="s">
        <v>99</v>
      </c>
      <c r="C33" s="105" t="s">
        <v>100</v>
      </c>
      <c r="D33" s="80">
        <v>90781</v>
      </c>
      <c r="E33" s="96">
        <v>1100</v>
      </c>
      <c r="F33" s="96"/>
      <c r="G33" s="96">
        <v>850.19</v>
      </c>
      <c r="H33" s="96">
        <f t="shared" si="0"/>
        <v>16295.6142</v>
      </c>
      <c r="I33" s="138">
        <f t="shared" si="1"/>
        <v>106826.8042</v>
      </c>
      <c r="J33" s="139">
        <f t="shared" si="2"/>
        <v>90531.19</v>
      </c>
      <c r="K33" s="23"/>
      <c r="L33" s="23"/>
      <c r="M33" s="162"/>
    </row>
    <row r="34" spans="1:10" ht="13.5" thickBot="1">
      <c r="A34" s="61"/>
      <c r="B34" s="167"/>
      <c r="C34" s="105"/>
      <c r="D34" s="91"/>
      <c r="E34" s="127"/>
      <c r="F34" s="127"/>
      <c r="G34" s="127"/>
      <c r="H34" s="127"/>
      <c r="I34" s="96"/>
      <c r="J34" s="127"/>
    </row>
    <row r="35" spans="2:10" ht="13.5" thickBot="1">
      <c r="B35" s="129"/>
      <c r="D35" s="130"/>
      <c r="E35" s="130"/>
      <c r="F35" s="130"/>
      <c r="G35" s="130"/>
      <c r="H35" s="130"/>
      <c r="I35" s="130"/>
      <c r="J35" s="130"/>
    </row>
    <row r="36" spans="1:13" ht="16.5" thickBot="1">
      <c r="A36" s="309" t="s">
        <v>22</v>
      </c>
      <c r="B36" s="310"/>
      <c r="C36" s="310"/>
      <c r="D36" s="310"/>
      <c r="E36" s="310"/>
      <c r="F36" s="310"/>
      <c r="G36" s="310"/>
      <c r="H36" s="310"/>
      <c r="I36" s="310"/>
      <c r="J36" s="310"/>
      <c r="K36" s="160"/>
      <c r="L36" s="154"/>
      <c r="M36" s="161"/>
    </row>
    <row r="37" spans="1:13" ht="13.5" customHeight="1" thickBot="1">
      <c r="A37" s="262" t="s">
        <v>14</v>
      </c>
      <c r="B37" s="263"/>
      <c r="C37" s="168" t="s">
        <v>7</v>
      </c>
      <c r="D37" s="229" t="s">
        <v>0</v>
      </c>
      <c r="E37" s="112" t="s">
        <v>15</v>
      </c>
      <c r="F37" s="112"/>
      <c r="G37" s="147" t="s">
        <v>16</v>
      </c>
      <c r="H37" s="112" t="s">
        <v>167</v>
      </c>
      <c r="I37" s="112" t="s">
        <v>1</v>
      </c>
      <c r="J37" s="50" t="s">
        <v>69</v>
      </c>
      <c r="K37" s="257" t="s">
        <v>129</v>
      </c>
      <c r="L37" s="257"/>
      <c r="M37" s="258"/>
    </row>
    <row r="38" spans="1:15" ht="13.5" customHeight="1" thickBot="1">
      <c r="A38" s="137" t="s">
        <v>6</v>
      </c>
      <c r="B38" s="94" t="s">
        <v>23</v>
      </c>
      <c r="C38" s="95">
        <v>0.9</v>
      </c>
      <c r="D38" s="78">
        <v>78951</v>
      </c>
      <c r="E38" s="96">
        <v>1100</v>
      </c>
      <c r="F38" s="96">
        <v>0</v>
      </c>
      <c r="G38" s="96">
        <v>850.19</v>
      </c>
      <c r="H38" s="96">
        <f aca="true" t="shared" si="3" ref="H38:H55">(D38-E38-F38+G38)*18%</f>
        <v>14166.2142</v>
      </c>
      <c r="I38" s="138">
        <f aca="true" t="shared" si="4" ref="I38:I55">D38-E38-F38+G38+H38</f>
        <v>92867.4042</v>
      </c>
      <c r="J38" s="139">
        <f aca="true" t="shared" si="5" ref="J38:J55">I38-H38</f>
        <v>78701.19</v>
      </c>
      <c r="K38" s="260"/>
      <c r="L38" s="260"/>
      <c r="M38" s="261"/>
      <c r="O38" s="130"/>
    </row>
    <row r="39" spans="1:13" s="143" customFormat="1" ht="17.25" thickBot="1">
      <c r="A39" s="141" t="s">
        <v>107</v>
      </c>
      <c r="B39" s="99" t="s">
        <v>106</v>
      </c>
      <c r="C39" s="100">
        <v>1.2</v>
      </c>
      <c r="D39" s="79">
        <v>78502</v>
      </c>
      <c r="E39" s="96">
        <v>1100</v>
      </c>
      <c r="F39" s="96">
        <v>0</v>
      </c>
      <c r="G39" s="96">
        <v>850.19</v>
      </c>
      <c r="H39" s="96">
        <f t="shared" si="3"/>
        <v>14085.3942</v>
      </c>
      <c r="I39" s="138">
        <f t="shared" si="4"/>
        <v>92337.5842</v>
      </c>
      <c r="J39" s="139">
        <f t="shared" si="5"/>
        <v>78252.19</v>
      </c>
      <c r="K39" s="20" t="s">
        <v>130</v>
      </c>
      <c r="L39" s="20"/>
      <c r="M39" s="140">
        <v>300</v>
      </c>
    </row>
    <row r="40" spans="1:13" ht="17.25" thickBot="1">
      <c r="A40" s="141" t="s">
        <v>5</v>
      </c>
      <c r="B40" s="99" t="s">
        <v>172</v>
      </c>
      <c r="C40" s="100">
        <v>2.7</v>
      </c>
      <c r="D40" s="79">
        <v>74841</v>
      </c>
      <c r="E40" s="96">
        <v>1100</v>
      </c>
      <c r="F40" s="96">
        <v>0</v>
      </c>
      <c r="G40" s="96">
        <v>850.19</v>
      </c>
      <c r="H40" s="96">
        <f>(D40-E40-F40+G40)*18%</f>
        <v>13426.4142</v>
      </c>
      <c r="I40" s="138">
        <f>D40-E40-F40+G40+H40</f>
        <v>88017.6042</v>
      </c>
      <c r="J40" s="139">
        <f>I40-H40</f>
        <v>74591.19</v>
      </c>
      <c r="K40" s="21" t="s">
        <v>131</v>
      </c>
      <c r="L40" s="21"/>
      <c r="M40" s="142">
        <v>400</v>
      </c>
    </row>
    <row r="41" spans="1:13" ht="17.25" thickBot="1">
      <c r="A41" s="141" t="s">
        <v>5</v>
      </c>
      <c r="B41" s="125" t="s">
        <v>11</v>
      </c>
      <c r="C41" s="100">
        <v>8</v>
      </c>
      <c r="D41" s="79">
        <v>74841</v>
      </c>
      <c r="E41" s="96">
        <v>1100</v>
      </c>
      <c r="F41" s="96">
        <v>0</v>
      </c>
      <c r="G41" s="96">
        <v>850.19</v>
      </c>
      <c r="H41" s="96">
        <f t="shared" si="3"/>
        <v>13426.4142</v>
      </c>
      <c r="I41" s="138">
        <f t="shared" si="4"/>
        <v>88017.6042</v>
      </c>
      <c r="J41" s="139">
        <f t="shared" si="5"/>
        <v>74591.19</v>
      </c>
      <c r="K41" s="21" t="s">
        <v>132</v>
      </c>
      <c r="L41" s="21"/>
      <c r="M41" s="142">
        <v>500</v>
      </c>
    </row>
    <row r="42" spans="1:13" ht="17.25" thickBot="1">
      <c r="A42" s="141" t="s">
        <v>5</v>
      </c>
      <c r="B42" s="125" t="s">
        <v>108</v>
      </c>
      <c r="C42" s="100">
        <v>8</v>
      </c>
      <c r="D42" s="79">
        <v>76151</v>
      </c>
      <c r="E42" s="96">
        <v>1100</v>
      </c>
      <c r="F42" s="96">
        <v>0</v>
      </c>
      <c r="G42" s="96">
        <v>850.19</v>
      </c>
      <c r="H42" s="96">
        <f t="shared" si="3"/>
        <v>13662.2142</v>
      </c>
      <c r="I42" s="138">
        <f t="shared" si="4"/>
        <v>89563.4042</v>
      </c>
      <c r="J42" s="139">
        <f t="shared" si="5"/>
        <v>75901.19</v>
      </c>
      <c r="K42" s="21" t="s">
        <v>133</v>
      </c>
      <c r="L42" s="21"/>
      <c r="M42" s="142">
        <v>600</v>
      </c>
    </row>
    <row r="43" spans="1:13" s="143" customFormat="1" ht="17.25" thickBot="1">
      <c r="A43" s="141" t="s">
        <v>24</v>
      </c>
      <c r="B43" s="125" t="s">
        <v>89</v>
      </c>
      <c r="C43" s="100">
        <v>18</v>
      </c>
      <c r="D43" s="79">
        <v>75902</v>
      </c>
      <c r="E43" s="96">
        <v>1100</v>
      </c>
      <c r="F43" s="96">
        <v>0</v>
      </c>
      <c r="G43" s="96">
        <v>850.19</v>
      </c>
      <c r="H43" s="96">
        <f t="shared" si="3"/>
        <v>13617.3942</v>
      </c>
      <c r="I43" s="138">
        <f t="shared" si="4"/>
        <v>89269.5842</v>
      </c>
      <c r="J43" s="139">
        <f t="shared" si="5"/>
        <v>75652.19</v>
      </c>
      <c r="K43" s="21" t="s">
        <v>134</v>
      </c>
      <c r="L43" s="21"/>
      <c r="M43" s="142">
        <v>700</v>
      </c>
    </row>
    <row r="44" spans="1:13" ht="17.25" thickBot="1">
      <c r="A44" s="141" t="s">
        <v>9</v>
      </c>
      <c r="B44" s="102" t="s">
        <v>8</v>
      </c>
      <c r="C44" s="100">
        <v>1.2</v>
      </c>
      <c r="D44" s="79">
        <v>73491</v>
      </c>
      <c r="E44" s="96">
        <v>1100</v>
      </c>
      <c r="F44" s="96">
        <v>0</v>
      </c>
      <c r="G44" s="96">
        <v>850.19</v>
      </c>
      <c r="H44" s="96">
        <f t="shared" si="3"/>
        <v>13183.4142</v>
      </c>
      <c r="I44" s="138">
        <f t="shared" si="4"/>
        <v>86424.6042</v>
      </c>
      <c r="J44" s="139">
        <f t="shared" si="5"/>
        <v>73241.19</v>
      </c>
      <c r="K44" s="21" t="s">
        <v>135</v>
      </c>
      <c r="L44" s="21"/>
      <c r="M44" s="142">
        <v>750</v>
      </c>
    </row>
    <row r="45" spans="1:10" ht="13.5" thickBot="1">
      <c r="A45" s="141" t="s">
        <v>71</v>
      </c>
      <c r="B45" s="99" t="s">
        <v>70</v>
      </c>
      <c r="C45" s="100">
        <v>0.35</v>
      </c>
      <c r="D45" s="79">
        <v>76588</v>
      </c>
      <c r="E45" s="96">
        <v>1100</v>
      </c>
      <c r="F45" s="96">
        <v>0</v>
      </c>
      <c r="G45" s="96">
        <v>850.19</v>
      </c>
      <c r="H45" s="96">
        <f t="shared" si="3"/>
        <v>13740.8742</v>
      </c>
      <c r="I45" s="138">
        <f t="shared" si="4"/>
        <v>90079.06420000001</v>
      </c>
      <c r="J45" s="139">
        <f t="shared" si="5"/>
        <v>76338.19</v>
      </c>
    </row>
    <row r="46" spans="1:10" ht="13.5" thickBot="1">
      <c r="A46" s="141" t="s">
        <v>10</v>
      </c>
      <c r="B46" s="102" t="s">
        <v>113</v>
      </c>
      <c r="C46" s="100">
        <v>0.28</v>
      </c>
      <c r="D46" s="79">
        <v>77063</v>
      </c>
      <c r="E46" s="96">
        <v>1100</v>
      </c>
      <c r="F46" s="96">
        <v>0</v>
      </c>
      <c r="G46" s="96">
        <v>850.19</v>
      </c>
      <c r="H46" s="96">
        <f t="shared" si="3"/>
        <v>13826.3742</v>
      </c>
      <c r="I46" s="138">
        <f t="shared" si="4"/>
        <v>90639.56420000001</v>
      </c>
      <c r="J46" s="139">
        <f t="shared" si="5"/>
        <v>76813.19</v>
      </c>
    </row>
    <row r="47" spans="1:13" ht="17.25" thickBot="1">
      <c r="A47" s="141" t="s">
        <v>10</v>
      </c>
      <c r="B47" s="102" t="s">
        <v>112</v>
      </c>
      <c r="C47" s="145">
        <v>0.22</v>
      </c>
      <c r="D47" s="216">
        <v>77063</v>
      </c>
      <c r="E47" s="96">
        <v>1100</v>
      </c>
      <c r="F47" s="96">
        <v>0</v>
      </c>
      <c r="G47" s="96">
        <v>850.19</v>
      </c>
      <c r="H47" s="96">
        <f t="shared" si="3"/>
        <v>13826.3742</v>
      </c>
      <c r="I47" s="138">
        <f t="shared" si="4"/>
        <v>90639.56420000001</v>
      </c>
      <c r="J47" s="139">
        <f t="shared" si="5"/>
        <v>76813.19</v>
      </c>
      <c r="K47" s="23"/>
      <c r="L47" s="23"/>
      <c r="M47" s="162"/>
    </row>
    <row r="48" spans="1:13" ht="14.25" thickBot="1">
      <c r="A48" s="141" t="s">
        <v>33</v>
      </c>
      <c r="B48" s="99" t="s">
        <v>34</v>
      </c>
      <c r="C48" s="100">
        <v>0.43</v>
      </c>
      <c r="D48" s="79">
        <v>81273</v>
      </c>
      <c r="E48" s="96">
        <v>1100</v>
      </c>
      <c r="F48" s="96">
        <v>0</v>
      </c>
      <c r="G48" s="96">
        <v>850.19</v>
      </c>
      <c r="H48" s="96">
        <f t="shared" si="3"/>
        <v>14584.1742</v>
      </c>
      <c r="I48" s="138">
        <f t="shared" si="4"/>
        <v>95607.3642</v>
      </c>
      <c r="J48" s="139">
        <f t="shared" si="5"/>
        <v>81023.19</v>
      </c>
      <c r="K48" s="64" t="s">
        <v>75</v>
      </c>
      <c r="L48" s="143"/>
      <c r="M48" s="143"/>
    </row>
    <row r="49" spans="1:13" s="143" customFormat="1" ht="13.5" thickBot="1">
      <c r="A49" s="141" t="s">
        <v>33</v>
      </c>
      <c r="B49" s="99" t="s">
        <v>93</v>
      </c>
      <c r="C49" s="100">
        <v>0.22</v>
      </c>
      <c r="D49" s="79">
        <v>82723</v>
      </c>
      <c r="E49" s="96">
        <v>1100</v>
      </c>
      <c r="F49" s="96">
        <v>0</v>
      </c>
      <c r="G49" s="96">
        <v>850.19</v>
      </c>
      <c r="H49" s="96">
        <f t="shared" si="3"/>
        <v>14845.1742</v>
      </c>
      <c r="I49" s="138">
        <f t="shared" si="4"/>
        <v>97318.3642</v>
      </c>
      <c r="J49" s="139">
        <f t="shared" si="5"/>
        <v>82473.19</v>
      </c>
      <c r="K49" s="128"/>
      <c r="L49" s="128"/>
      <c r="M49" s="175"/>
    </row>
    <row r="50" spans="1:13" ht="13.5" thickBot="1">
      <c r="A50" s="141" t="s">
        <v>33</v>
      </c>
      <c r="B50" s="99" t="s">
        <v>91</v>
      </c>
      <c r="C50" s="100"/>
      <c r="D50" s="79">
        <v>76643</v>
      </c>
      <c r="E50" s="96">
        <v>1100</v>
      </c>
      <c r="F50" s="96">
        <v>0</v>
      </c>
      <c r="G50" s="96">
        <v>850.19</v>
      </c>
      <c r="H50" s="96">
        <f t="shared" si="3"/>
        <v>13750.7742</v>
      </c>
      <c r="I50" s="138">
        <f t="shared" si="4"/>
        <v>90143.9642</v>
      </c>
      <c r="J50" s="139">
        <f t="shared" si="5"/>
        <v>76393.19</v>
      </c>
      <c r="K50" s="146"/>
      <c r="L50" s="146"/>
      <c r="M50" s="146"/>
    </row>
    <row r="51" spans="1:10" ht="13.5" thickBot="1">
      <c r="A51" s="141" t="s">
        <v>33</v>
      </c>
      <c r="B51" s="99" t="s">
        <v>111</v>
      </c>
      <c r="C51" s="100"/>
      <c r="D51" s="79">
        <v>80713</v>
      </c>
      <c r="E51" s="96">
        <v>1100</v>
      </c>
      <c r="F51" s="96">
        <v>0</v>
      </c>
      <c r="G51" s="96">
        <v>850.19</v>
      </c>
      <c r="H51" s="96">
        <f t="shared" si="3"/>
        <v>14483.3742</v>
      </c>
      <c r="I51" s="138">
        <f t="shared" si="4"/>
        <v>94946.56420000001</v>
      </c>
      <c r="J51" s="139">
        <f t="shared" si="5"/>
        <v>80463.19</v>
      </c>
    </row>
    <row r="52" spans="1:10" ht="13.5" thickBot="1">
      <c r="A52" s="141" t="s">
        <v>2</v>
      </c>
      <c r="B52" s="125" t="s">
        <v>3</v>
      </c>
      <c r="C52" s="100" t="s">
        <v>27</v>
      </c>
      <c r="D52" s="79">
        <v>71394</v>
      </c>
      <c r="E52" s="124">
        <v>0</v>
      </c>
      <c r="F52" s="96">
        <v>0</v>
      </c>
      <c r="G52" s="96">
        <v>850.19</v>
      </c>
      <c r="H52" s="96">
        <f t="shared" si="3"/>
        <v>13003.9542</v>
      </c>
      <c r="I52" s="138">
        <f t="shared" si="4"/>
        <v>85248.14420000001</v>
      </c>
      <c r="J52" s="139">
        <f t="shared" si="5"/>
        <v>72244.19</v>
      </c>
    </row>
    <row r="53" spans="1:13" ht="13.5" thickBot="1">
      <c r="A53" s="141" t="s">
        <v>2</v>
      </c>
      <c r="B53" s="125" t="s">
        <v>4</v>
      </c>
      <c r="C53" s="100" t="s">
        <v>27</v>
      </c>
      <c r="D53" s="79">
        <v>66645</v>
      </c>
      <c r="E53" s="124">
        <v>0</v>
      </c>
      <c r="F53" s="96">
        <v>0</v>
      </c>
      <c r="G53" s="96">
        <v>850.19</v>
      </c>
      <c r="H53" s="96">
        <f t="shared" si="3"/>
        <v>12149.1342</v>
      </c>
      <c r="I53" s="138">
        <f t="shared" si="4"/>
        <v>79644.3242</v>
      </c>
      <c r="J53" s="139">
        <f t="shared" si="5"/>
        <v>67495.19</v>
      </c>
      <c r="K53" s="146"/>
      <c r="L53" s="146"/>
      <c r="M53" s="146"/>
    </row>
    <row r="54" spans="1:10" ht="13.5" thickBot="1">
      <c r="A54" s="141" t="s">
        <v>2</v>
      </c>
      <c r="B54" s="99" t="s">
        <v>13</v>
      </c>
      <c r="C54" s="100" t="s">
        <v>27</v>
      </c>
      <c r="D54" s="79">
        <v>69031</v>
      </c>
      <c r="E54" s="124">
        <v>0</v>
      </c>
      <c r="F54" s="96">
        <v>0</v>
      </c>
      <c r="G54" s="96">
        <v>850.19</v>
      </c>
      <c r="H54" s="96">
        <f t="shared" si="3"/>
        <v>12578.6142</v>
      </c>
      <c r="I54" s="138">
        <f t="shared" si="4"/>
        <v>82459.8042</v>
      </c>
      <c r="J54" s="139">
        <f t="shared" si="5"/>
        <v>69881.19</v>
      </c>
    </row>
    <row r="55" spans="1:10" ht="13.5" thickBot="1">
      <c r="A55" s="61" t="s">
        <v>2</v>
      </c>
      <c r="B55" s="17" t="s">
        <v>28</v>
      </c>
      <c r="C55" s="105" t="s">
        <v>27</v>
      </c>
      <c r="D55" s="80">
        <v>71933</v>
      </c>
      <c r="E55" s="127">
        <v>0</v>
      </c>
      <c r="F55" s="96">
        <v>0</v>
      </c>
      <c r="G55" s="96">
        <v>850.19</v>
      </c>
      <c r="H55" s="96">
        <f t="shared" si="3"/>
        <v>13100.9742</v>
      </c>
      <c r="I55" s="138">
        <f t="shared" si="4"/>
        <v>85884.1642</v>
      </c>
      <c r="J55" s="139">
        <f t="shared" si="5"/>
        <v>72783.19</v>
      </c>
    </row>
    <row r="56" spans="2:10" ht="13.5" thickBot="1">
      <c r="B56" s="129"/>
      <c r="D56" s="130"/>
      <c r="E56" s="130"/>
      <c r="F56" s="130"/>
      <c r="G56" s="130"/>
      <c r="H56" s="130"/>
      <c r="I56" s="130"/>
      <c r="J56" s="130"/>
    </row>
    <row r="57" spans="1:10" ht="16.5" thickBot="1">
      <c r="A57" s="303" t="s">
        <v>25</v>
      </c>
      <c r="B57" s="311"/>
      <c r="C57" s="311"/>
      <c r="D57" s="311"/>
      <c r="E57" s="311"/>
      <c r="F57" s="311"/>
      <c r="G57" s="311"/>
      <c r="H57" s="311"/>
      <c r="I57" s="311"/>
      <c r="J57" s="311"/>
    </row>
    <row r="58" spans="1:10" ht="13.5" thickBot="1">
      <c r="A58" s="251" t="s">
        <v>14</v>
      </c>
      <c r="B58" s="252"/>
      <c r="C58" s="147" t="s">
        <v>7</v>
      </c>
      <c r="D58" s="112" t="s">
        <v>0</v>
      </c>
      <c r="E58" s="112" t="s">
        <v>15</v>
      </c>
      <c r="F58" s="112"/>
      <c r="G58" s="147" t="s">
        <v>16</v>
      </c>
      <c r="H58" s="112" t="s">
        <v>167</v>
      </c>
      <c r="I58" s="112" t="s">
        <v>1</v>
      </c>
      <c r="J58" s="51" t="s">
        <v>69</v>
      </c>
    </row>
    <row r="59" spans="1:13" ht="13.5" thickBot="1">
      <c r="A59" s="148" t="s">
        <v>30</v>
      </c>
      <c r="B59" s="116" t="s">
        <v>80</v>
      </c>
      <c r="C59" s="95">
        <v>0.92</v>
      </c>
      <c r="D59" s="217">
        <v>73891</v>
      </c>
      <c r="E59" s="96">
        <v>1100</v>
      </c>
      <c r="F59" s="96">
        <v>0</v>
      </c>
      <c r="G59" s="96">
        <v>850.19</v>
      </c>
      <c r="H59" s="96">
        <f aca="true" t="shared" si="6" ref="H59:H68">(D59-E59-F59+G59)*18%</f>
        <v>13255.4142</v>
      </c>
      <c r="I59" s="138">
        <f aca="true" t="shared" si="7" ref="I59:I68">D59-E59-F59+G59+H59</f>
        <v>86896.6042</v>
      </c>
      <c r="J59" s="139">
        <f aca="true" t="shared" si="8" ref="J59:J68">I59-H59</f>
        <v>73641.19</v>
      </c>
      <c r="L59" s="149"/>
      <c r="M59" s="157"/>
    </row>
    <row r="60" spans="1:13" ht="13.5" thickBot="1">
      <c r="A60" s="150" t="s">
        <v>173</v>
      </c>
      <c r="B60" s="118" t="s">
        <v>170</v>
      </c>
      <c r="C60" s="100">
        <v>1.1</v>
      </c>
      <c r="D60" s="218">
        <v>73891</v>
      </c>
      <c r="E60" s="96">
        <v>1100</v>
      </c>
      <c r="F60" s="96">
        <v>0</v>
      </c>
      <c r="G60" s="96">
        <v>850.19</v>
      </c>
      <c r="H60" s="96">
        <f t="shared" si="6"/>
        <v>13255.4142</v>
      </c>
      <c r="I60" s="138">
        <f t="shared" si="7"/>
        <v>86896.6042</v>
      </c>
      <c r="J60" s="139">
        <f>I60-H60</f>
        <v>73641.19</v>
      </c>
      <c r="L60" s="149"/>
      <c r="M60" s="157"/>
    </row>
    <row r="61" spans="1:13" ht="13.5" thickBot="1">
      <c r="A61" s="150" t="s">
        <v>30</v>
      </c>
      <c r="B61" s="118" t="s">
        <v>120</v>
      </c>
      <c r="C61" s="100">
        <v>2</v>
      </c>
      <c r="D61" s="218">
        <v>73891</v>
      </c>
      <c r="E61" s="96">
        <v>1100</v>
      </c>
      <c r="F61" s="96">
        <v>0</v>
      </c>
      <c r="G61" s="96">
        <v>850.19</v>
      </c>
      <c r="H61" s="96">
        <f t="shared" si="6"/>
        <v>13255.4142</v>
      </c>
      <c r="I61" s="138">
        <f t="shared" si="7"/>
        <v>86896.6042</v>
      </c>
      <c r="J61" s="139">
        <f t="shared" si="8"/>
        <v>73641.19</v>
      </c>
      <c r="L61" s="149"/>
      <c r="M61" s="157"/>
    </row>
    <row r="62" spans="1:13" ht="13.5" thickBot="1">
      <c r="A62" s="150" t="s">
        <v>30</v>
      </c>
      <c r="B62" s="118" t="s">
        <v>169</v>
      </c>
      <c r="C62" s="100">
        <v>3</v>
      </c>
      <c r="D62" s="218">
        <v>75173</v>
      </c>
      <c r="E62" s="96">
        <v>1100</v>
      </c>
      <c r="F62" s="96">
        <v>0</v>
      </c>
      <c r="G62" s="96">
        <v>850.19</v>
      </c>
      <c r="H62" s="96">
        <f t="shared" si="6"/>
        <v>13486.1742</v>
      </c>
      <c r="I62" s="138">
        <f t="shared" si="7"/>
        <v>88409.3642</v>
      </c>
      <c r="J62" s="139">
        <f t="shared" si="8"/>
        <v>74923.19</v>
      </c>
      <c r="L62" s="149"/>
      <c r="M62" s="176"/>
    </row>
    <row r="63" spans="1:13" ht="13.5" thickBot="1">
      <c r="A63" s="150" t="s">
        <v>74</v>
      </c>
      <c r="B63" s="118" t="s">
        <v>12</v>
      </c>
      <c r="C63" s="100">
        <v>4.2</v>
      </c>
      <c r="D63" s="218">
        <v>82282</v>
      </c>
      <c r="E63" s="96">
        <v>1100</v>
      </c>
      <c r="F63" s="96">
        <v>0</v>
      </c>
      <c r="G63" s="96">
        <v>850.19</v>
      </c>
      <c r="H63" s="96">
        <f t="shared" si="6"/>
        <v>14765.7942</v>
      </c>
      <c r="I63" s="138">
        <f t="shared" si="7"/>
        <v>96797.9842</v>
      </c>
      <c r="J63" s="139">
        <f t="shared" si="8"/>
        <v>82032.19</v>
      </c>
      <c r="L63" s="149"/>
      <c r="M63" s="176"/>
    </row>
    <row r="64" spans="1:13" ht="13.5" thickBot="1">
      <c r="A64" s="150" t="s">
        <v>36</v>
      </c>
      <c r="B64" s="118" t="s">
        <v>35</v>
      </c>
      <c r="C64" s="100">
        <v>6.5</v>
      </c>
      <c r="D64" s="218">
        <v>81471</v>
      </c>
      <c r="E64" s="96">
        <v>1100</v>
      </c>
      <c r="F64" s="96">
        <v>0</v>
      </c>
      <c r="G64" s="96">
        <v>850.19</v>
      </c>
      <c r="H64" s="96">
        <f t="shared" si="6"/>
        <v>14619.8142</v>
      </c>
      <c r="I64" s="138">
        <f t="shared" si="7"/>
        <v>95841.0042</v>
      </c>
      <c r="J64" s="139">
        <f t="shared" si="8"/>
        <v>81221.19</v>
      </c>
      <c r="L64" s="149"/>
      <c r="M64" s="176"/>
    </row>
    <row r="65" spans="1:13" ht="13.5" thickBot="1">
      <c r="A65" s="150" t="s">
        <v>73</v>
      </c>
      <c r="B65" s="118" t="s">
        <v>72</v>
      </c>
      <c r="C65" s="100">
        <v>50</v>
      </c>
      <c r="D65" s="218">
        <v>82751</v>
      </c>
      <c r="E65" s="96">
        <v>1100</v>
      </c>
      <c r="F65" s="96">
        <v>0</v>
      </c>
      <c r="G65" s="96">
        <v>850.19</v>
      </c>
      <c r="H65" s="96">
        <f t="shared" si="6"/>
        <v>14850.2142</v>
      </c>
      <c r="I65" s="138">
        <f t="shared" si="7"/>
        <v>97351.4042</v>
      </c>
      <c r="J65" s="139">
        <f t="shared" si="8"/>
        <v>82501.19</v>
      </c>
      <c r="L65" s="149"/>
      <c r="M65" s="176"/>
    </row>
    <row r="66" spans="1:13" ht="13.5" thickBot="1">
      <c r="A66" s="150" t="s">
        <v>2</v>
      </c>
      <c r="B66" s="118" t="s">
        <v>29</v>
      </c>
      <c r="C66" s="100" t="s">
        <v>27</v>
      </c>
      <c r="D66" s="218">
        <v>74725</v>
      </c>
      <c r="E66" s="124">
        <v>0</v>
      </c>
      <c r="F66" s="96">
        <v>0</v>
      </c>
      <c r="G66" s="96">
        <v>850.19</v>
      </c>
      <c r="H66" s="96">
        <f t="shared" si="6"/>
        <v>13603.5342</v>
      </c>
      <c r="I66" s="138">
        <f t="shared" si="7"/>
        <v>89178.7242</v>
      </c>
      <c r="J66" s="139">
        <f t="shared" si="8"/>
        <v>75575.19</v>
      </c>
      <c r="L66" s="149"/>
      <c r="M66" s="176"/>
    </row>
    <row r="67" spans="1:13" ht="13.5" thickBot="1">
      <c r="A67" s="150" t="s">
        <v>2</v>
      </c>
      <c r="B67" s="118" t="s">
        <v>31</v>
      </c>
      <c r="C67" s="100" t="s">
        <v>27</v>
      </c>
      <c r="D67" s="218">
        <v>73914</v>
      </c>
      <c r="E67" s="124">
        <v>0</v>
      </c>
      <c r="F67" s="96">
        <v>0</v>
      </c>
      <c r="G67" s="96">
        <v>850.19</v>
      </c>
      <c r="H67" s="96">
        <f t="shared" si="6"/>
        <v>13457.5542</v>
      </c>
      <c r="I67" s="138">
        <f t="shared" si="7"/>
        <v>88221.7442</v>
      </c>
      <c r="J67" s="139">
        <f t="shared" si="8"/>
        <v>74764.19</v>
      </c>
      <c r="L67" s="149"/>
      <c r="M67" s="176"/>
    </row>
    <row r="68" spans="1:13" ht="13.5" thickBot="1">
      <c r="A68" s="151" t="s">
        <v>2</v>
      </c>
      <c r="B68" s="152" t="s">
        <v>32</v>
      </c>
      <c r="C68" s="105" t="s">
        <v>27</v>
      </c>
      <c r="D68" s="219">
        <v>67011</v>
      </c>
      <c r="E68" s="127">
        <v>0</v>
      </c>
      <c r="F68" s="96">
        <v>0</v>
      </c>
      <c r="G68" s="96">
        <v>850.19</v>
      </c>
      <c r="H68" s="96">
        <f t="shared" si="6"/>
        <v>12215.0142</v>
      </c>
      <c r="I68" s="138">
        <f t="shared" si="7"/>
        <v>80076.20420000001</v>
      </c>
      <c r="J68" s="139">
        <f t="shared" si="8"/>
        <v>67861.19</v>
      </c>
      <c r="L68" s="149"/>
      <c r="M68" s="176"/>
    </row>
    <row r="69" spans="12:13" ht="12.75">
      <c r="L69" s="149"/>
      <c r="M69" s="176"/>
    </row>
    <row r="70" spans="1:13" ht="13.5">
      <c r="A70" s="18"/>
      <c r="L70" s="149"/>
      <c r="M70" s="176"/>
    </row>
    <row r="71" spans="12:13" ht="12.75">
      <c r="L71" s="157"/>
      <c r="M71" s="157"/>
    </row>
    <row r="72" spans="12:13" ht="12.75">
      <c r="L72" s="157"/>
      <c r="M72" s="157"/>
    </row>
    <row r="73" spans="12:13" ht="12.75">
      <c r="L73" s="157"/>
      <c r="M73" s="157"/>
    </row>
  </sheetData>
  <sheetProtection/>
  <mergeCells count="14">
    <mergeCell ref="K37:M38"/>
    <mergeCell ref="A9:J9"/>
    <mergeCell ref="A10:J10"/>
    <mergeCell ref="A11:B11"/>
    <mergeCell ref="A58:B58"/>
    <mergeCell ref="A36:J36"/>
    <mergeCell ref="A37:B37"/>
    <mergeCell ref="A57:J57"/>
    <mergeCell ref="B5:J5"/>
    <mergeCell ref="A6:J6"/>
    <mergeCell ref="A1:J1"/>
    <mergeCell ref="B3:J3"/>
    <mergeCell ref="B4:J4"/>
    <mergeCell ref="K9:M10"/>
  </mergeCells>
  <printOptions/>
  <pageMargins left="0.708661417322835" right="0.708661417322835" top="0.248031496" bottom="0.248031496" header="0.31496062992126" footer="0.31496062992126"/>
  <pageSetup horizontalDpi="300" verticalDpi="3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0.140625" style="128" customWidth="1"/>
    <col min="2" max="2" width="24.8515625" style="128" bestFit="1" customWidth="1"/>
    <col min="3" max="3" width="6.28125" style="128" bestFit="1" customWidth="1"/>
    <col min="4" max="4" width="13.7109375" style="128" bestFit="1" customWidth="1"/>
    <col min="5" max="5" width="7.57421875" style="128" bestFit="1" customWidth="1"/>
    <col min="6" max="6" width="7.57421875" style="128" customWidth="1"/>
    <col min="7" max="7" width="10.140625" style="128" bestFit="1" customWidth="1"/>
    <col min="8" max="8" width="9.57421875" style="128" bestFit="1" customWidth="1"/>
    <col min="9" max="9" width="13.140625" style="128" bestFit="1" customWidth="1"/>
    <col min="10" max="16384" width="9.140625" style="128" customWidth="1"/>
  </cols>
  <sheetData>
    <row r="1" ht="13.5" thickBot="1"/>
    <row r="2" spans="1:8" ht="23.25">
      <c r="A2" s="300" t="s">
        <v>87</v>
      </c>
      <c r="B2" s="300"/>
      <c r="C2" s="300"/>
      <c r="D2" s="300"/>
      <c r="E2" s="300"/>
      <c r="F2" s="300"/>
      <c r="G2" s="300"/>
      <c r="H2" s="300"/>
    </row>
    <row r="3" spans="1:8" ht="16.5">
      <c r="A3" s="312" t="s">
        <v>88</v>
      </c>
      <c r="B3" s="312"/>
      <c r="C3" s="312"/>
      <c r="D3" s="312"/>
      <c r="E3" s="312"/>
      <c r="F3" s="312"/>
      <c r="G3" s="312"/>
      <c r="H3" s="312"/>
    </row>
    <row r="4" spans="1:8" ht="15">
      <c r="A4" s="246" t="s">
        <v>83</v>
      </c>
      <c r="B4" s="246"/>
      <c r="C4" s="246"/>
      <c r="D4" s="246"/>
      <c r="E4" s="246"/>
      <c r="F4" s="246"/>
      <c r="G4" s="246"/>
      <c r="H4" s="246"/>
    </row>
    <row r="5" spans="1:8" ht="15">
      <c r="A5" s="246" t="s">
        <v>84</v>
      </c>
      <c r="B5" s="246"/>
      <c r="C5" s="246"/>
      <c r="D5" s="246"/>
      <c r="E5" s="246"/>
      <c r="F5" s="246"/>
      <c r="G5" s="246"/>
      <c r="H5" s="246"/>
    </row>
    <row r="6" spans="1:8" ht="15">
      <c r="A6" s="246" t="s">
        <v>85</v>
      </c>
      <c r="B6" s="246"/>
      <c r="C6" s="246"/>
      <c r="D6" s="246"/>
      <c r="E6" s="246"/>
      <c r="F6" s="246"/>
      <c r="G6" s="246"/>
      <c r="H6" s="246"/>
    </row>
    <row r="7" spans="1:8" ht="18">
      <c r="A7" s="317" t="s">
        <v>86</v>
      </c>
      <c r="B7" s="317"/>
      <c r="C7" s="317"/>
      <c r="D7" s="317"/>
      <c r="E7" s="317"/>
      <c r="F7" s="317"/>
      <c r="G7" s="317"/>
      <c r="H7" s="317"/>
    </row>
    <row r="8" spans="1:8" ht="18.75" thickBot="1">
      <c r="A8" s="177"/>
      <c r="B8" s="177"/>
      <c r="C8" s="177"/>
      <c r="D8" s="177"/>
      <c r="E8" s="177"/>
      <c r="F8" s="177"/>
      <c r="G8" s="177"/>
      <c r="H8" s="177"/>
    </row>
    <row r="9" spans="1:9" ht="15.75" thickBot="1">
      <c r="A9" s="313" t="s">
        <v>184</v>
      </c>
      <c r="B9" s="314"/>
      <c r="C9" s="314"/>
      <c r="D9" s="314"/>
      <c r="E9" s="314"/>
      <c r="F9" s="314"/>
      <c r="G9" s="314"/>
      <c r="H9" s="314"/>
      <c r="I9" s="315"/>
    </row>
    <row r="10" spans="1:9" ht="16.5" thickBot="1">
      <c r="A10" s="253" t="s">
        <v>26</v>
      </c>
      <c r="B10" s="254"/>
      <c r="C10" s="254"/>
      <c r="D10" s="254"/>
      <c r="E10" s="254"/>
      <c r="F10" s="254"/>
      <c r="G10" s="254"/>
      <c r="H10" s="254"/>
      <c r="I10" s="255"/>
    </row>
    <row r="11" spans="1:9" ht="13.5" thickBot="1">
      <c r="A11" s="318" t="s">
        <v>14</v>
      </c>
      <c r="B11" s="319"/>
      <c r="C11" s="131" t="s">
        <v>7</v>
      </c>
      <c r="D11" s="133" t="s">
        <v>0</v>
      </c>
      <c r="E11" s="133" t="s">
        <v>137</v>
      </c>
      <c r="F11" s="133"/>
      <c r="G11" s="132" t="s">
        <v>168</v>
      </c>
      <c r="H11" s="134" t="s">
        <v>1</v>
      </c>
      <c r="I11" s="70" t="s">
        <v>69</v>
      </c>
    </row>
    <row r="12" spans="1:9" ht="12.75">
      <c r="A12" s="178" t="s">
        <v>155</v>
      </c>
      <c r="B12" s="179" t="s">
        <v>102</v>
      </c>
      <c r="C12" s="136">
        <v>11</v>
      </c>
      <c r="D12" s="226">
        <v>84991</v>
      </c>
      <c r="E12" s="122">
        <v>1100</v>
      </c>
      <c r="F12" s="122"/>
      <c r="G12" s="180">
        <f>(D12-E12)*18%</f>
        <v>15100.38</v>
      </c>
      <c r="H12" s="122">
        <f>D12-E12+G12</f>
        <v>98991.38</v>
      </c>
      <c r="I12" s="122">
        <f>H12-G12</f>
        <v>83891</v>
      </c>
    </row>
    <row r="13" spans="1:9" ht="12.75">
      <c r="A13" s="181" t="s">
        <v>155</v>
      </c>
      <c r="B13" s="99" t="s">
        <v>138</v>
      </c>
      <c r="C13" s="100" t="s">
        <v>101</v>
      </c>
      <c r="D13" s="79">
        <v>84191</v>
      </c>
      <c r="E13" s="124">
        <v>1100</v>
      </c>
      <c r="F13" s="124"/>
      <c r="G13" s="90">
        <f aca="true" t="shared" si="0" ref="G13:G33">(D13-E13)*18%</f>
        <v>14956.38</v>
      </c>
      <c r="H13" s="124">
        <f aca="true" t="shared" si="1" ref="H13:H33">D13-E13+G13</f>
        <v>98047.38</v>
      </c>
      <c r="I13" s="122">
        <f aca="true" t="shared" si="2" ref="I13:I33">H13-G13</f>
        <v>83091</v>
      </c>
    </row>
    <row r="14" spans="1:9" ht="12.75">
      <c r="A14" s="181" t="s">
        <v>155</v>
      </c>
      <c r="B14" s="99" t="s">
        <v>20</v>
      </c>
      <c r="C14" s="100">
        <v>6</v>
      </c>
      <c r="D14" s="79">
        <v>85341</v>
      </c>
      <c r="E14" s="124">
        <v>1100</v>
      </c>
      <c r="F14" s="124"/>
      <c r="G14" s="90">
        <f t="shared" si="0"/>
        <v>15163.38</v>
      </c>
      <c r="H14" s="124">
        <f t="shared" si="1"/>
        <v>99404.38</v>
      </c>
      <c r="I14" s="122">
        <f t="shared" si="2"/>
        <v>84241</v>
      </c>
    </row>
    <row r="15" spans="1:9" ht="12.75">
      <c r="A15" s="181" t="s">
        <v>155</v>
      </c>
      <c r="B15" s="99" t="s">
        <v>21</v>
      </c>
      <c r="C15" s="100">
        <v>3</v>
      </c>
      <c r="D15" s="79">
        <v>85541</v>
      </c>
      <c r="E15" s="124">
        <v>1100</v>
      </c>
      <c r="F15" s="124"/>
      <c r="G15" s="90">
        <f t="shared" si="0"/>
        <v>15199.38</v>
      </c>
      <c r="H15" s="124">
        <f t="shared" si="1"/>
        <v>99640.38</v>
      </c>
      <c r="I15" s="122">
        <f t="shared" si="2"/>
        <v>84441</v>
      </c>
    </row>
    <row r="16" spans="1:9" ht="12.75">
      <c r="A16" s="181" t="s">
        <v>155</v>
      </c>
      <c r="B16" s="99" t="s">
        <v>164</v>
      </c>
      <c r="C16" s="100">
        <v>3.4</v>
      </c>
      <c r="D16" s="79">
        <v>88371</v>
      </c>
      <c r="E16" s="124">
        <v>1100</v>
      </c>
      <c r="F16" s="124"/>
      <c r="G16" s="90">
        <f t="shared" si="0"/>
        <v>15708.779999999999</v>
      </c>
      <c r="H16" s="124">
        <f>D16-E16+G16</f>
        <v>102979.78</v>
      </c>
      <c r="I16" s="122">
        <f t="shared" si="2"/>
        <v>87271</v>
      </c>
    </row>
    <row r="17" spans="1:9" ht="12.75">
      <c r="A17" s="181" t="s">
        <v>6</v>
      </c>
      <c r="B17" s="99" t="s">
        <v>17</v>
      </c>
      <c r="C17" s="100">
        <v>3</v>
      </c>
      <c r="D17" s="79">
        <v>86341</v>
      </c>
      <c r="E17" s="124">
        <v>1100</v>
      </c>
      <c r="F17" s="124"/>
      <c r="G17" s="90">
        <f t="shared" si="0"/>
        <v>15343.38</v>
      </c>
      <c r="H17" s="124">
        <f t="shared" si="1"/>
        <v>100584.38</v>
      </c>
      <c r="I17" s="122">
        <f t="shared" si="2"/>
        <v>85241</v>
      </c>
    </row>
    <row r="18" spans="1:9" ht="12.75">
      <c r="A18" s="181" t="s">
        <v>18</v>
      </c>
      <c r="B18" s="99" t="s">
        <v>19</v>
      </c>
      <c r="C18" s="100">
        <v>11</v>
      </c>
      <c r="D18" s="79">
        <v>86941</v>
      </c>
      <c r="E18" s="124">
        <v>1100</v>
      </c>
      <c r="F18" s="124"/>
      <c r="G18" s="90">
        <f t="shared" si="0"/>
        <v>15451.38</v>
      </c>
      <c r="H18" s="124">
        <f t="shared" si="1"/>
        <v>101292.38</v>
      </c>
      <c r="I18" s="122">
        <f t="shared" si="2"/>
        <v>85841</v>
      </c>
    </row>
    <row r="19" spans="1:9" ht="12.75">
      <c r="A19" s="181" t="s">
        <v>156</v>
      </c>
      <c r="B19" s="99" t="s">
        <v>79</v>
      </c>
      <c r="C19" s="100">
        <v>12</v>
      </c>
      <c r="D19" s="79">
        <v>92621</v>
      </c>
      <c r="E19" s="124">
        <v>1100</v>
      </c>
      <c r="F19" s="124"/>
      <c r="G19" s="90">
        <f t="shared" si="0"/>
        <v>16473.78</v>
      </c>
      <c r="H19" s="124">
        <f t="shared" si="1"/>
        <v>107994.78</v>
      </c>
      <c r="I19" s="122">
        <f t="shared" si="2"/>
        <v>91521</v>
      </c>
    </row>
    <row r="20" spans="1:9" ht="12.75">
      <c r="A20" s="181" t="s">
        <v>156</v>
      </c>
      <c r="B20" s="99" t="s">
        <v>96</v>
      </c>
      <c r="C20" s="100"/>
      <c r="D20" s="79">
        <v>91821</v>
      </c>
      <c r="E20" s="124">
        <v>1100</v>
      </c>
      <c r="F20" s="124"/>
      <c r="G20" s="90">
        <f t="shared" si="0"/>
        <v>16329.779999999999</v>
      </c>
      <c r="H20" s="124">
        <f t="shared" si="1"/>
        <v>107050.78</v>
      </c>
      <c r="I20" s="122">
        <f t="shared" si="2"/>
        <v>90721</v>
      </c>
    </row>
    <row r="21" spans="1:9" ht="12.75">
      <c r="A21" s="181" t="s">
        <v>104</v>
      </c>
      <c r="B21" s="99" t="s">
        <v>105</v>
      </c>
      <c r="C21" s="100">
        <v>12</v>
      </c>
      <c r="D21" s="79">
        <v>86021</v>
      </c>
      <c r="E21" s="124">
        <v>1100</v>
      </c>
      <c r="F21" s="124"/>
      <c r="G21" s="90">
        <f t="shared" si="0"/>
        <v>15285.779999999999</v>
      </c>
      <c r="H21" s="124">
        <f t="shared" si="1"/>
        <v>100206.78</v>
      </c>
      <c r="I21" s="122">
        <f t="shared" si="2"/>
        <v>84921</v>
      </c>
    </row>
    <row r="22" spans="1:9" ht="12.75">
      <c r="A22" s="181" t="s">
        <v>104</v>
      </c>
      <c r="B22" s="99" t="s">
        <v>139</v>
      </c>
      <c r="C22" s="100">
        <v>10</v>
      </c>
      <c r="D22" s="79">
        <v>88121</v>
      </c>
      <c r="E22" s="124">
        <v>1100</v>
      </c>
      <c r="F22" s="124"/>
      <c r="G22" s="90">
        <f t="shared" si="0"/>
        <v>15663.779999999999</v>
      </c>
      <c r="H22" s="124">
        <f t="shared" si="1"/>
        <v>102684.78</v>
      </c>
      <c r="I22" s="122">
        <f t="shared" si="2"/>
        <v>87021</v>
      </c>
    </row>
    <row r="23" spans="1:9" ht="12.75">
      <c r="A23" s="181" t="s">
        <v>95</v>
      </c>
      <c r="B23" s="99" t="s">
        <v>94</v>
      </c>
      <c r="C23" s="100">
        <v>1.9</v>
      </c>
      <c r="D23" s="79">
        <v>93671</v>
      </c>
      <c r="E23" s="124">
        <v>1100</v>
      </c>
      <c r="F23" s="124"/>
      <c r="G23" s="90">
        <f t="shared" si="0"/>
        <v>16662.78</v>
      </c>
      <c r="H23" s="124">
        <f t="shared" si="1"/>
        <v>109233.78</v>
      </c>
      <c r="I23" s="122">
        <f t="shared" si="2"/>
        <v>92571</v>
      </c>
    </row>
    <row r="24" spans="1:9" ht="12.75">
      <c r="A24" s="181" t="s">
        <v>104</v>
      </c>
      <c r="B24" s="99" t="s">
        <v>81</v>
      </c>
      <c r="C24" s="100">
        <v>3</v>
      </c>
      <c r="D24" s="79">
        <v>86821</v>
      </c>
      <c r="E24" s="124">
        <v>1100</v>
      </c>
      <c r="F24" s="124"/>
      <c r="G24" s="90">
        <f t="shared" si="0"/>
        <v>15429.779999999999</v>
      </c>
      <c r="H24" s="124">
        <f t="shared" si="1"/>
        <v>101150.78</v>
      </c>
      <c r="I24" s="122">
        <f t="shared" si="2"/>
        <v>85721</v>
      </c>
    </row>
    <row r="25" spans="1:9" ht="12.75">
      <c r="A25" s="181" t="s">
        <v>104</v>
      </c>
      <c r="B25" s="99" t="s">
        <v>90</v>
      </c>
      <c r="C25" s="100">
        <v>8</v>
      </c>
      <c r="D25" s="79">
        <v>89871</v>
      </c>
      <c r="E25" s="124">
        <v>1100</v>
      </c>
      <c r="F25" s="124"/>
      <c r="G25" s="90">
        <f t="shared" si="0"/>
        <v>15978.779999999999</v>
      </c>
      <c r="H25" s="124">
        <f t="shared" si="1"/>
        <v>104749.78</v>
      </c>
      <c r="I25" s="122">
        <f t="shared" si="2"/>
        <v>88771</v>
      </c>
    </row>
    <row r="26" spans="1:9" ht="12.75">
      <c r="A26" s="181" t="s">
        <v>104</v>
      </c>
      <c r="B26" s="99" t="s">
        <v>103</v>
      </c>
      <c r="C26" s="100"/>
      <c r="D26" s="79">
        <v>89071</v>
      </c>
      <c r="E26" s="124">
        <v>1100</v>
      </c>
      <c r="F26" s="124"/>
      <c r="G26" s="90">
        <f t="shared" si="0"/>
        <v>15834.779999999999</v>
      </c>
      <c r="H26" s="124">
        <f t="shared" si="1"/>
        <v>103805.78</v>
      </c>
      <c r="I26" s="122">
        <f t="shared" si="2"/>
        <v>87971</v>
      </c>
    </row>
    <row r="27" spans="1:9" ht="12.75">
      <c r="A27" s="181" t="s">
        <v>160</v>
      </c>
      <c r="B27" s="99" t="s">
        <v>161</v>
      </c>
      <c r="C27" s="100">
        <v>40</v>
      </c>
      <c r="D27" s="79">
        <v>88321</v>
      </c>
      <c r="E27" s="124">
        <v>1100</v>
      </c>
      <c r="F27" s="124"/>
      <c r="G27" s="90">
        <f t="shared" si="0"/>
        <v>15699.779999999999</v>
      </c>
      <c r="H27" s="124">
        <f aca="true" t="shared" si="3" ref="H27:H32">D27-E27+G27</f>
        <v>102920.78</v>
      </c>
      <c r="I27" s="122">
        <f t="shared" si="2"/>
        <v>87221</v>
      </c>
    </row>
    <row r="28" spans="1:9" ht="12.75">
      <c r="A28" s="181" t="s">
        <v>160</v>
      </c>
      <c r="B28" s="99" t="s">
        <v>159</v>
      </c>
      <c r="C28" s="100">
        <v>8</v>
      </c>
      <c r="D28" s="79">
        <v>86701</v>
      </c>
      <c r="E28" s="124">
        <v>1100</v>
      </c>
      <c r="F28" s="124"/>
      <c r="G28" s="90">
        <f t="shared" si="0"/>
        <v>15408.18</v>
      </c>
      <c r="H28" s="124">
        <f t="shared" si="3"/>
        <v>101009.18</v>
      </c>
      <c r="I28" s="122">
        <f t="shared" si="2"/>
        <v>85601</v>
      </c>
    </row>
    <row r="29" spans="1:9" ht="12.75">
      <c r="A29" s="181" t="s">
        <v>160</v>
      </c>
      <c r="B29" s="99" t="s">
        <v>162</v>
      </c>
      <c r="C29" s="100">
        <v>65</v>
      </c>
      <c r="D29" s="79">
        <v>88371</v>
      </c>
      <c r="E29" s="124">
        <v>1100</v>
      </c>
      <c r="F29" s="124"/>
      <c r="G29" s="90">
        <f t="shared" si="0"/>
        <v>15708.779999999999</v>
      </c>
      <c r="H29" s="124">
        <f t="shared" si="3"/>
        <v>102979.78</v>
      </c>
      <c r="I29" s="122">
        <f t="shared" si="2"/>
        <v>87271</v>
      </c>
    </row>
    <row r="30" spans="1:9" ht="12.75">
      <c r="A30" s="181" t="s">
        <v>160</v>
      </c>
      <c r="B30" s="99" t="s">
        <v>163</v>
      </c>
      <c r="C30" s="100">
        <v>55</v>
      </c>
      <c r="D30" s="79">
        <v>88321</v>
      </c>
      <c r="E30" s="124">
        <v>1100</v>
      </c>
      <c r="F30" s="124"/>
      <c r="G30" s="90">
        <f t="shared" si="0"/>
        <v>15699.779999999999</v>
      </c>
      <c r="H30" s="124">
        <f t="shared" si="3"/>
        <v>102920.78</v>
      </c>
      <c r="I30" s="122">
        <f t="shared" si="2"/>
        <v>87221</v>
      </c>
    </row>
    <row r="31" spans="1:9" ht="12.75">
      <c r="A31" s="181" t="s">
        <v>166</v>
      </c>
      <c r="B31" s="99" t="s">
        <v>165</v>
      </c>
      <c r="C31" s="100">
        <v>3</v>
      </c>
      <c r="D31" s="79">
        <v>90091</v>
      </c>
      <c r="E31" s="124">
        <v>1100</v>
      </c>
      <c r="F31" s="124"/>
      <c r="G31" s="90">
        <f t="shared" si="0"/>
        <v>16018.38</v>
      </c>
      <c r="H31" s="124">
        <f t="shared" si="3"/>
        <v>105009.38</v>
      </c>
      <c r="I31" s="122">
        <f t="shared" si="2"/>
        <v>88991</v>
      </c>
    </row>
    <row r="32" spans="1:9" ht="12.75">
      <c r="A32" s="181"/>
      <c r="B32" s="99" t="s">
        <v>171</v>
      </c>
      <c r="C32" s="100"/>
      <c r="D32" s="79">
        <v>89541</v>
      </c>
      <c r="E32" s="124">
        <v>1100</v>
      </c>
      <c r="F32" s="124"/>
      <c r="G32" s="90">
        <f>(D32-E32)*18%</f>
        <v>15919.38</v>
      </c>
      <c r="H32" s="124">
        <f t="shared" si="3"/>
        <v>104360.38</v>
      </c>
      <c r="I32" s="122">
        <f>H32-G32</f>
        <v>88441</v>
      </c>
    </row>
    <row r="33" spans="1:9" ht="12.75">
      <c r="A33" s="33" t="s">
        <v>97</v>
      </c>
      <c r="B33" s="99" t="s">
        <v>140</v>
      </c>
      <c r="C33" s="100" t="s">
        <v>100</v>
      </c>
      <c r="D33" s="79">
        <v>89541</v>
      </c>
      <c r="E33" s="124">
        <v>1100</v>
      </c>
      <c r="F33" s="124"/>
      <c r="G33" s="90">
        <f t="shared" si="0"/>
        <v>15919.38</v>
      </c>
      <c r="H33" s="124">
        <f t="shared" si="1"/>
        <v>104360.38</v>
      </c>
      <c r="I33" s="122">
        <f t="shared" si="2"/>
        <v>88441</v>
      </c>
    </row>
    <row r="34" spans="1:9" ht="12.75">
      <c r="A34" s="181"/>
      <c r="B34" s="99"/>
      <c r="C34" s="100"/>
      <c r="D34" s="90"/>
      <c r="E34" s="124"/>
      <c r="F34" s="124"/>
      <c r="G34" s="90"/>
      <c r="H34" s="124"/>
      <c r="I34" s="182"/>
    </row>
    <row r="35" spans="1:9" ht="12.75">
      <c r="A35" s="181"/>
      <c r="B35" s="99"/>
      <c r="C35" s="100"/>
      <c r="D35" s="90"/>
      <c r="E35" s="124"/>
      <c r="F35" s="124"/>
      <c r="G35" s="90"/>
      <c r="H35" s="124"/>
      <c r="I35" s="182"/>
    </row>
    <row r="36" spans="2:8" ht="13.5" thickBot="1">
      <c r="B36" s="129"/>
      <c r="D36" s="130"/>
      <c r="E36" s="130"/>
      <c r="F36" s="130"/>
      <c r="G36" s="130"/>
      <c r="H36" s="130"/>
    </row>
    <row r="37" spans="1:9" ht="16.5" thickBot="1">
      <c r="A37" s="253" t="s">
        <v>22</v>
      </c>
      <c r="B37" s="254"/>
      <c r="C37" s="254"/>
      <c r="D37" s="254"/>
      <c r="E37" s="254"/>
      <c r="F37" s="254"/>
      <c r="G37" s="254"/>
      <c r="H37" s="254"/>
      <c r="I37" s="255"/>
    </row>
    <row r="38" spans="1:9" ht="13.5" thickBot="1">
      <c r="A38" s="262" t="s">
        <v>14</v>
      </c>
      <c r="B38" s="320"/>
      <c r="C38" s="183" t="s">
        <v>7</v>
      </c>
      <c r="D38" s="111" t="s">
        <v>0</v>
      </c>
      <c r="E38" s="111" t="s">
        <v>137</v>
      </c>
      <c r="F38" s="111"/>
      <c r="G38" s="147" t="s">
        <v>168</v>
      </c>
      <c r="H38" s="114" t="s">
        <v>1</v>
      </c>
      <c r="I38" s="50" t="s">
        <v>69</v>
      </c>
    </row>
    <row r="39" spans="1:9" ht="13.5" thickBot="1">
      <c r="A39" s="93" t="s">
        <v>6</v>
      </c>
      <c r="B39" s="94" t="s">
        <v>23</v>
      </c>
      <c r="C39" s="95">
        <v>0.9</v>
      </c>
      <c r="D39" s="78">
        <v>77518</v>
      </c>
      <c r="E39" s="96">
        <v>1100</v>
      </c>
      <c r="F39" s="96">
        <v>0</v>
      </c>
      <c r="G39" s="89">
        <f>(D39-E39-F39)*18%</f>
        <v>13755.24</v>
      </c>
      <c r="H39" s="96">
        <f>D39-E39-F39+G39</f>
        <v>90173.24</v>
      </c>
      <c r="I39" s="122">
        <f aca="true" t="shared" si="4" ref="I39:I56">H39-G39</f>
        <v>76418</v>
      </c>
    </row>
    <row r="40" spans="1:9" ht="13.5" thickBot="1">
      <c r="A40" s="123" t="s">
        <v>107</v>
      </c>
      <c r="B40" s="99" t="s">
        <v>106</v>
      </c>
      <c r="C40" s="100">
        <v>1.2</v>
      </c>
      <c r="D40" s="79">
        <v>77035</v>
      </c>
      <c r="E40" s="124">
        <v>1100</v>
      </c>
      <c r="F40" s="96">
        <v>0</v>
      </c>
      <c r="G40" s="89">
        <f aca="true" t="shared" si="5" ref="G40:G56">(D40-E40-F40)*18%</f>
        <v>13668.3</v>
      </c>
      <c r="H40" s="96">
        <f aca="true" t="shared" si="6" ref="H40:H56">D40-E40-F40+G40</f>
        <v>89603.3</v>
      </c>
      <c r="I40" s="122">
        <f t="shared" si="4"/>
        <v>75935</v>
      </c>
    </row>
    <row r="41" spans="1:9" ht="13.5" thickBot="1">
      <c r="A41" s="123" t="s">
        <v>5</v>
      </c>
      <c r="B41" s="99" t="s">
        <v>172</v>
      </c>
      <c r="C41" s="100">
        <v>2.7</v>
      </c>
      <c r="D41" s="79">
        <v>72808</v>
      </c>
      <c r="E41" s="124">
        <v>1100</v>
      </c>
      <c r="F41" s="96">
        <v>0</v>
      </c>
      <c r="G41" s="89">
        <f>(D41-E41-F41)*18%</f>
        <v>12907.439999999999</v>
      </c>
      <c r="H41" s="96">
        <f>D41-E41-F41+G41</f>
        <v>84615.44</v>
      </c>
      <c r="I41" s="122">
        <f>H41-G41</f>
        <v>71708</v>
      </c>
    </row>
    <row r="42" spans="1:9" ht="13.5" thickBot="1">
      <c r="A42" s="123" t="s">
        <v>5</v>
      </c>
      <c r="B42" s="125" t="s">
        <v>11</v>
      </c>
      <c r="C42" s="100">
        <v>8</v>
      </c>
      <c r="D42" s="79">
        <v>72308</v>
      </c>
      <c r="E42" s="124">
        <v>1100</v>
      </c>
      <c r="F42" s="96">
        <v>0</v>
      </c>
      <c r="G42" s="89">
        <f t="shared" si="5"/>
        <v>12817.439999999999</v>
      </c>
      <c r="H42" s="96">
        <f t="shared" si="6"/>
        <v>84025.44</v>
      </c>
      <c r="I42" s="122">
        <f t="shared" si="4"/>
        <v>71208</v>
      </c>
    </row>
    <row r="43" spans="1:9" ht="13.5" thickBot="1">
      <c r="A43" s="126" t="s">
        <v>5</v>
      </c>
      <c r="B43" s="125" t="s">
        <v>108</v>
      </c>
      <c r="C43" s="100">
        <v>8</v>
      </c>
      <c r="D43" s="79">
        <v>75128</v>
      </c>
      <c r="E43" s="124">
        <v>1100</v>
      </c>
      <c r="F43" s="96">
        <v>0</v>
      </c>
      <c r="G43" s="89">
        <f t="shared" si="5"/>
        <v>13325.039999999999</v>
      </c>
      <c r="H43" s="96">
        <f t="shared" si="6"/>
        <v>87353.04</v>
      </c>
      <c r="I43" s="122">
        <f t="shared" si="4"/>
        <v>74028</v>
      </c>
    </row>
    <row r="44" spans="1:9" ht="13.5" thickBot="1">
      <c r="A44" s="126" t="s">
        <v>24</v>
      </c>
      <c r="B44" s="125" t="s">
        <v>89</v>
      </c>
      <c r="C44" s="100">
        <v>18</v>
      </c>
      <c r="D44" s="79">
        <v>74525</v>
      </c>
      <c r="E44" s="124">
        <v>1100</v>
      </c>
      <c r="F44" s="96">
        <v>0</v>
      </c>
      <c r="G44" s="89">
        <f t="shared" si="5"/>
        <v>13216.5</v>
      </c>
      <c r="H44" s="96">
        <f t="shared" si="6"/>
        <v>86641.5</v>
      </c>
      <c r="I44" s="122">
        <f t="shared" si="4"/>
        <v>73425</v>
      </c>
    </row>
    <row r="45" spans="1:9" ht="13.5" thickBot="1">
      <c r="A45" s="126" t="s">
        <v>9</v>
      </c>
      <c r="B45" s="125" t="s">
        <v>8</v>
      </c>
      <c r="C45" s="100">
        <v>1.2</v>
      </c>
      <c r="D45" s="79">
        <v>73658</v>
      </c>
      <c r="E45" s="124">
        <v>1100</v>
      </c>
      <c r="F45" s="96">
        <v>0</v>
      </c>
      <c r="G45" s="89">
        <f t="shared" si="5"/>
        <v>13060.439999999999</v>
      </c>
      <c r="H45" s="96">
        <f t="shared" si="6"/>
        <v>85618.44</v>
      </c>
      <c r="I45" s="122">
        <f t="shared" si="4"/>
        <v>72558</v>
      </c>
    </row>
    <row r="46" spans="1:9" ht="13.5" thickBot="1">
      <c r="A46" s="126" t="s">
        <v>71</v>
      </c>
      <c r="B46" s="125" t="s">
        <v>70</v>
      </c>
      <c r="C46" s="100">
        <v>0.35</v>
      </c>
      <c r="D46" s="79">
        <v>75658</v>
      </c>
      <c r="E46" s="124">
        <v>1100</v>
      </c>
      <c r="F46" s="96">
        <v>0</v>
      </c>
      <c r="G46" s="89">
        <f t="shared" si="5"/>
        <v>13420.439999999999</v>
      </c>
      <c r="H46" s="96">
        <f t="shared" si="6"/>
        <v>87978.44</v>
      </c>
      <c r="I46" s="122">
        <f t="shared" si="4"/>
        <v>74558</v>
      </c>
    </row>
    <row r="47" spans="1:9" ht="13.5" thickBot="1">
      <c r="A47" s="126" t="s">
        <v>10</v>
      </c>
      <c r="B47" s="125" t="s">
        <v>114</v>
      </c>
      <c r="C47" s="100">
        <v>0.28</v>
      </c>
      <c r="D47" s="79">
        <v>76173</v>
      </c>
      <c r="E47" s="124">
        <v>1100</v>
      </c>
      <c r="F47" s="96">
        <v>0</v>
      </c>
      <c r="G47" s="89">
        <f t="shared" si="5"/>
        <v>13513.14</v>
      </c>
      <c r="H47" s="96">
        <f t="shared" si="6"/>
        <v>88586.14</v>
      </c>
      <c r="I47" s="122">
        <f t="shared" si="4"/>
        <v>75073</v>
      </c>
    </row>
    <row r="48" spans="1:9" ht="13.5" thickBot="1">
      <c r="A48" s="126" t="s">
        <v>10</v>
      </c>
      <c r="B48" s="125" t="s">
        <v>112</v>
      </c>
      <c r="C48" s="100">
        <v>0.22</v>
      </c>
      <c r="D48" s="79">
        <v>76173</v>
      </c>
      <c r="E48" s="124">
        <v>1100</v>
      </c>
      <c r="F48" s="96">
        <v>0</v>
      </c>
      <c r="G48" s="89">
        <f t="shared" si="5"/>
        <v>13513.14</v>
      </c>
      <c r="H48" s="96">
        <f t="shared" si="6"/>
        <v>88586.14</v>
      </c>
      <c r="I48" s="122">
        <f t="shared" si="4"/>
        <v>75073</v>
      </c>
    </row>
    <row r="49" spans="1:9" ht="13.5" thickBot="1">
      <c r="A49" s="126" t="s">
        <v>33</v>
      </c>
      <c r="B49" s="125" t="s">
        <v>34</v>
      </c>
      <c r="C49" s="100">
        <v>0.43</v>
      </c>
      <c r="D49" s="79">
        <v>79433</v>
      </c>
      <c r="E49" s="124">
        <v>1100</v>
      </c>
      <c r="F49" s="96">
        <v>0</v>
      </c>
      <c r="G49" s="89">
        <f t="shared" si="5"/>
        <v>14099.939999999999</v>
      </c>
      <c r="H49" s="96">
        <f t="shared" si="6"/>
        <v>92432.94</v>
      </c>
      <c r="I49" s="122">
        <f t="shared" si="4"/>
        <v>78333</v>
      </c>
    </row>
    <row r="50" spans="1:9" ht="13.5" thickBot="1">
      <c r="A50" s="126" t="s">
        <v>33</v>
      </c>
      <c r="B50" s="125" t="s">
        <v>93</v>
      </c>
      <c r="C50" s="100">
        <v>0.22</v>
      </c>
      <c r="D50" s="79">
        <v>80683</v>
      </c>
      <c r="E50" s="124">
        <v>1100</v>
      </c>
      <c r="F50" s="96">
        <v>0</v>
      </c>
      <c r="G50" s="89">
        <f t="shared" si="5"/>
        <v>14324.939999999999</v>
      </c>
      <c r="H50" s="96">
        <f t="shared" si="6"/>
        <v>93907.94</v>
      </c>
      <c r="I50" s="122">
        <f t="shared" si="4"/>
        <v>79583</v>
      </c>
    </row>
    <row r="51" spans="1:9" ht="13.5" thickBot="1">
      <c r="A51" s="104" t="s">
        <v>33</v>
      </c>
      <c r="B51" s="99" t="s">
        <v>91</v>
      </c>
      <c r="C51" s="100"/>
      <c r="D51" s="79">
        <v>75153</v>
      </c>
      <c r="E51" s="124">
        <v>1100</v>
      </c>
      <c r="F51" s="96">
        <v>0</v>
      </c>
      <c r="G51" s="89">
        <f t="shared" si="5"/>
        <v>13329.539999999999</v>
      </c>
      <c r="H51" s="96">
        <f t="shared" si="6"/>
        <v>87382.54</v>
      </c>
      <c r="I51" s="122">
        <f t="shared" si="4"/>
        <v>74053</v>
      </c>
    </row>
    <row r="52" spans="1:9" ht="13.5" thickBot="1">
      <c r="A52" s="104" t="s">
        <v>33</v>
      </c>
      <c r="B52" s="99" t="s">
        <v>111</v>
      </c>
      <c r="C52" s="100"/>
      <c r="D52" s="79">
        <v>78023</v>
      </c>
      <c r="E52" s="124">
        <v>1100</v>
      </c>
      <c r="F52" s="96">
        <v>0</v>
      </c>
      <c r="G52" s="89">
        <f t="shared" si="5"/>
        <v>13846.14</v>
      </c>
      <c r="H52" s="96">
        <f t="shared" si="6"/>
        <v>90769.14</v>
      </c>
      <c r="I52" s="122">
        <f t="shared" si="4"/>
        <v>76923</v>
      </c>
    </row>
    <row r="53" spans="1:9" ht="13.5" thickBot="1">
      <c r="A53" s="126" t="s">
        <v>2</v>
      </c>
      <c r="B53" s="125" t="s">
        <v>3</v>
      </c>
      <c r="C53" s="100" t="s">
        <v>27</v>
      </c>
      <c r="D53" s="79">
        <v>69961</v>
      </c>
      <c r="E53" s="124">
        <v>0</v>
      </c>
      <c r="F53" s="96">
        <v>0</v>
      </c>
      <c r="G53" s="89">
        <f t="shared" si="5"/>
        <v>12592.98</v>
      </c>
      <c r="H53" s="96">
        <f t="shared" si="6"/>
        <v>82553.98</v>
      </c>
      <c r="I53" s="122">
        <f t="shared" si="4"/>
        <v>69961</v>
      </c>
    </row>
    <row r="54" spans="1:9" ht="13.5" thickBot="1">
      <c r="A54" s="126" t="s">
        <v>2</v>
      </c>
      <c r="B54" s="125" t="s">
        <v>4</v>
      </c>
      <c r="C54" s="100" t="s">
        <v>27</v>
      </c>
      <c r="D54" s="79">
        <v>67268</v>
      </c>
      <c r="E54" s="124">
        <v>0</v>
      </c>
      <c r="F54" s="96">
        <v>0</v>
      </c>
      <c r="G54" s="89">
        <f t="shared" si="5"/>
        <v>12108.24</v>
      </c>
      <c r="H54" s="96">
        <f t="shared" si="6"/>
        <v>79376.24</v>
      </c>
      <c r="I54" s="122">
        <f t="shared" si="4"/>
        <v>67268</v>
      </c>
    </row>
    <row r="55" spans="1:9" ht="13.5" thickBot="1">
      <c r="A55" s="104" t="s">
        <v>2</v>
      </c>
      <c r="B55" s="99" t="s">
        <v>13</v>
      </c>
      <c r="C55" s="100" t="s">
        <v>27</v>
      </c>
      <c r="D55" s="79">
        <v>69198</v>
      </c>
      <c r="E55" s="124">
        <v>0</v>
      </c>
      <c r="F55" s="96">
        <v>0</v>
      </c>
      <c r="G55" s="89">
        <f t="shared" si="5"/>
        <v>12455.64</v>
      </c>
      <c r="H55" s="96">
        <f t="shared" si="6"/>
        <v>81653.64</v>
      </c>
      <c r="I55" s="122">
        <f t="shared" si="4"/>
        <v>69198</v>
      </c>
    </row>
    <row r="56" spans="1:9" ht="13.5" thickBot="1">
      <c r="A56" s="16" t="s">
        <v>2</v>
      </c>
      <c r="B56" s="17" t="s">
        <v>28</v>
      </c>
      <c r="C56" s="105" t="s">
        <v>27</v>
      </c>
      <c r="D56" s="80">
        <v>71043</v>
      </c>
      <c r="E56" s="127">
        <v>0</v>
      </c>
      <c r="F56" s="96">
        <v>0</v>
      </c>
      <c r="G56" s="89">
        <f t="shared" si="5"/>
        <v>12787.74</v>
      </c>
      <c r="H56" s="96">
        <f t="shared" si="6"/>
        <v>83830.74</v>
      </c>
      <c r="I56" s="122">
        <f t="shared" si="4"/>
        <v>71043</v>
      </c>
    </row>
    <row r="57" spans="2:8" ht="13.5" thickBot="1">
      <c r="B57" s="129"/>
      <c r="D57" s="130"/>
      <c r="E57" s="130"/>
      <c r="F57" s="130"/>
      <c r="G57" s="130"/>
      <c r="H57" s="130"/>
    </row>
    <row r="58" spans="1:9" ht="16.5" thickBot="1">
      <c r="A58" s="253" t="s">
        <v>25</v>
      </c>
      <c r="B58" s="254"/>
      <c r="C58" s="254"/>
      <c r="D58" s="254"/>
      <c r="E58" s="254"/>
      <c r="F58" s="254"/>
      <c r="G58" s="254"/>
      <c r="H58" s="254"/>
      <c r="I58" s="255"/>
    </row>
    <row r="59" spans="1:9" ht="13.5" thickBot="1">
      <c r="A59" s="286" t="s">
        <v>14</v>
      </c>
      <c r="B59" s="287"/>
      <c r="C59" s="132" t="s">
        <v>7</v>
      </c>
      <c r="D59" s="133" t="s">
        <v>0</v>
      </c>
      <c r="E59" s="133" t="s">
        <v>137</v>
      </c>
      <c r="F59" s="133"/>
      <c r="G59" s="132" t="s">
        <v>168</v>
      </c>
      <c r="H59" s="134" t="s">
        <v>1</v>
      </c>
      <c r="I59" s="70" t="s">
        <v>69</v>
      </c>
    </row>
    <row r="60" spans="1:9" ht="13.5" thickBot="1">
      <c r="A60" s="135" t="s">
        <v>30</v>
      </c>
      <c r="B60" s="135" t="s">
        <v>80</v>
      </c>
      <c r="C60" s="136">
        <v>0.92</v>
      </c>
      <c r="D60" s="220">
        <v>72433</v>
      </c>
      <c r="E60" s="122">
        <v>1100</v>
      </c>
      <c r="F60" s="96">
        <v>0</v>
      </c>
      <c r="G60" s="89">
        <f aca="true" t="shared" si="7" ref="G60:G69">(D60-E60-F60)*18%</f>
        <v>12839.939999999999</v>
      </c>
      <c r="H60" s="96">
        <f aca="true" t="shared" si="8" ref="H60:H69">D60-E60-F60+G60</f>
        <v>84172.94</v>
      </c>
      <c r="I60" s="122">
        <f aca="true" t="shared" si="9" ref="I60:I69">H60-G60</f>
        <v>71333</v>
      </c>
    </row>
    <row r="61" spans="1:9" ht="13.5" thickBot="1">
      <c r="A61" s="118" t="s">
        <v>173</v>
      </c>
      <c r="B61" s="118" t="s">
        <v>170</v>
      </c>
      <c r="C61" s="100">
        <v>1.1</v>
      </c>
      <c r="D61" s="220">
        <v>72433</v>
      </c>
      <c r="E61" s="124">
        <v>1100</v>
      </c>
      <c r="F61" s="96">
        <v>0</v>
      </c>
      <c r="G61" s="89">
        <f t="shared" si="7"/>
        <v>12839.939999999999</v>
      </c>
      <c r="H61" s="96">
        <f t="shared" si="8"/>
        <v>84172.94</v>
      </c>
      <c r="I61" s="122">
        <f>H61-G61</f>
        <v>71333</v>
      </c>
    </row>
    <row r="62" spans="1:9" ht="13.5" thickBot="1">
      <c r="A62" s="118" t="s">
        <v>30</v>
      </c>
      <c r="B62" s="118" t="s">
        <v>120</v>
      </c>
      <c r="C62" s="100">
        <v>2</v>
      </c>
      <c r="D62" s="220">
        <v>72433</v>
      </c>
      <c r="E62" s="124">
        <v>1100</v>
      </c>
      <c r="F62" s="96">
        <v>0</v>
      </c>
      <c r="G62" s="89">
        <f t="shared" si="7"/>
        <v>12839.939999999999</v>
      </c>
      <c r="H62" s="96">
        <f t="shared" si="8"/>
        <v>84172.94</v>
      </c>
      <c r="I62" s="122">
        <f t="shared" si="9"/>
        <v>71333</v>
      </c>
    </row>
    <row r="63" spans="1:9" ht="13.5" thickBot="1">
      <c r="A63" s="118" t="s">
        <v>30</v>
      </c>
      <c r="B63" s="118" t="s">
        <v>169</v>
      </c>
      <c r="C63" s="100">
        <v>3</v>
      </c>
      <c r="D63" s="218">
        <v>73083</v>
      </c>
      <c r="E63" s="124">
        <v>1100</v>
      </c>
      <c r="F63" s="96">
        <v>0</v>
      </c>
      <c r="G63" s="89">
        <f t="shared" si="7"/>
        <v>12956.939999999999</v>
      </c>
      <c r="H63" s="96">
        <f t="shared" si="8"/>
        <v>84939.94</v>
      </c>
      <c r="I63" s="122">
        <f t="shared" si="9"/>
        <v>71983</v>
      </c>
    </row>
    <row r="64" spans="1:9" ht="13.5" thickBot="1">
      <c r="A64" s="118" t="s">
        <v>74</v>
      </c>
      <c r="B64" s="118" t="s">
        <v>12</v>
      </c>
      <c r="C64" s="100">
        <v>4.2</v>
      </c>
      <c r="D64" s="218">
        <v>80255</v>
      </c>
      <c r="E64" s="124">
        <v>1100</v>
      </c>
      <c r="F64" s="96">
        <v>0</v>
      </c>
      <c r="G64" s="89">
        <f t="shared" si="7"/>
        <v>14247.9</v>
      </c>
      <c r="H64" s="96">
        <f t="shared" si="8"/>
        <v>93402.9</v>
      </c>
      <c r="I64" s="122">
        <f t="shared" si="9"/>
        <v>79155</v>
      </c>
    </row>
    <row r="65" spans="1:9" ht="13.5" thickBot="1">
      <c r="A65" s="118" t="s">
        <v>36</v>
      </c>
      <c r="B65" s="118" t="s">
        <v>35</v>
      </c>
      <c r="C65" s="100">
        <v>6.5</v>
      </c>
      <c r="D65" s="218">
        <v>79998</v>
      </c>
      <c r="E65" s="124">
        <v>1100</v>
      </c>
      <c r="F65" s="96">
        <v>0</v>
      </c>
      <c r="G65" s="89">
        <f t="shared" si="7"/>
        <v>14201.64</v>
      </c>
      <c r="H65" s="96">
        <f t="shared" si="8"/>
        <v>93099.64</v>
      </c>
      <c r="I65" s="122">
        <f t="shared" si="9"/>
        <v>78898</v>
      </c>
    </row>
    <row r="66" spans="1:9" ht="13.5" thickBot="1">
      <c r="A66" s="118" t="s">
        <v>73</v>
      </c>
      <c r="B66" s="118" t="s">
        <v>72</v>
      </c>
      <c r="C66" s="100">
        <v>50</v>
      </c>
      <c r="D66" s="218">
        <v>82118</v>
      </c>
      <c r="E66" s="124">
        <v>1100</v>
      </c>
      <c r="F66" s="96">
        <v>0</v>
      </c>
      <c r="G66" s="89">
        <f t="shared" si="7"/>
        <v>14583.24</v>
      </c>
      <c r="H66" s="96">
        <f t="shared" si="8"/>
        <v>95601.24</v>
      </c>
      <c r="I66" s="122">
        <f t="shared" si="9"/>
        <v>81018</v>
      </c>
    </row>
    <row r="67" spans="1:9" ht="13.5" thickBot="1">
      <c r="A67" s="118" t="s">
        <v>2</v>
      </c>
      <c r="B67" s="118" t="s">
        <v>29</v>
      </c>
      <c r="C67" s="100" t="s">
        <v>27</v>
      </c>
      <c r="D67" s="218">
        <v>72698</v>
      </c>
      <c r="E67" s="124">
        <v>0</v>
      </c>
      <c r="F67" s="96">
        <v>0</v>
      </c>
      <c r="G67" s="89">
        <f t="shared" si="7"/>
        <v>13085.64</v>
      </c>
      <c r="H67" s="96">
        <f t="shared" si="8"/>
        <v>85783.64</v>
      </c>
      <c r="I67" s="122">
        <f t="shared" si="9"/>
        <v>72698</v>
      </c>
    </row>
    <row r="68" spans="1:9" ht="13.5" thickBot="1">
      <c r="A68" s="118" t="s">
        <v>2</v>
      </c>
      <c r="B68" s="118" t="s">
        <v>31</v>
      </c>
      <c r="C68" s="100" t="s">
        <v>27</v>
      </c>
      <c r="D68" s="218">
        <v>72441</v>
      </c>
      <c r="E68" s="124">
        <v>0</v>
      </c>
      <c r="F68" s="96">
        <v>0</v>
      </c>
      <c r="G68" s="89">
        <f t="shared" si="7"/>
        <v>13039.38</v>
      </c>
      <c r="H68" s="96">
        <f t="shared" si="8"/>
        <v>85480.38</v>
      </c>
      <c r="I68" s="122">
        <f t="shared" si="9"/>
        <v>72441</v>
      </c>
    </row>
    <row r="69" spans="1:9" ht="12.75">
      <c r="A69" s="118" t="s">
        <v>2</v>
      </c>
      <c r="B69" s="118" t="s">
        <v>32</v>
      </c>
      <c r="C69" s="100" t="s">
        <v>27</v>
      </c>
      <c r="D69" s="218">
        <v>65553</v>
      </c>
      <c r="E69" s="124">
        <v>0</v>
      </c>
      <c r="F69" s="96">
        <v>0</v>
      </c>
      <c r="G69" s="89">
        <f t="shared" si="7"/>
        <v>11799.539999999999</v>
      </c>
      <c r="H69" s="96">
        <f t="shared" si="8"/>
        <v>77352.54</v>
      </c>
      <c r="I69" s="122">
        <f t="shared" si="9"/>
        <v>65553</v>
      </c>
    </row>
    <row r="70" spans="1:9" s="121" customFormat="1" ht="12.75">
      <c r="A70" s="182"/>
      <c r="B70" s="182"/>
      <c r="C70" s="182"/>
      <c r="D70" s="182"/>
      <c r="E70" s="182"/>
      <c r="F70" s="182"/>
      <c r="G70" s="182"/>
      <c r="H70" s="182"/>
      <c r="I70" s="182"/>
    </row>
    <row r="71" ht="12.75">
      <c r="I71" s="121"/>
    </row>
    <row r="72" spans="1:8" ht="12.75">
      <c r="A72" s="288"/>
      <c r="B72" s="288"/>
      <c r="C72" s="288"/>
      <c r="D72" s="288"/>
      <c r="E72" s="288"/>
      <c r="F72" s="288"/>
      <c r="G72" s="288"/>
      <c r="H72" s="288"/>
    </row>
    <row r="74" spans="1:8" ht="12.75">
      <c r="A74" s="316" t="s">
        <v>141</v>
      </c>
      <c r="B74" s="316"/>
      <c r="C74" s="316"/>
      <c r="D74" s="316"/>
      <c r="E74" s="316"/>
      <c r="F74" s="316"/>
      <c r="G74" s="316"/>
      <c r="H74" s="316"/>
    </row>
    <row r="75" spans="1:8" ht="13.5" thickBot="1">
      <c r="A75" s="157"/>
      <c r="B75" s="157"/>
      <c r="C75" s="157"/>
      <c r="D75" s="157"/>
      <c r="E75" s="157"/>
      <c r="F75" s="157"/>
      <c r="G75" s="157"/>
      <c r="H75" s="157"/>
    </row>
    <row r="76" spans="1:8" ht="13.5" thickBot="1">
      <c r="A76" s="184" t="s">
        <v>142</v>
      </c>
      <c r="B76" s="185">
        <v>150</v>
      </c>
      <c r="C76" s="186"/>
      <c r="D76" s="84"/>
      <c r="E76" s="84"/>
      <c r="F76" s="84"/>
      <c r="G76" s="84"/>
      <c r="H76" s="84"/>
    </row>
    <row r="77" spans="1:8" ht="13.5" thickBot="1">
      <c r="A77" s="187" t="s">
        <v>143</v>
      </c>
      <c r="B77" s="188">
        <v>50</v>
      </c>
      <c r="C77" s="189"/>
      <c r="D77" s="190"/>
      <c r="E77" s="190"/>
      <c r="F77" s="190"/>
      <c r="G77" s="190"/>
      <c r="H77" s="191"/>
    </row>
    <row r="78" spans="1:8" ht="13.5" thickBot="1">
      <c r="A78" s="187" t="s">
        <v>144</v>
      </c>
      <c r="B78" s="188">
        <v>500</v>
      </c>
      <c r="C78" s="189"/>
      <c r="D78" s="190"/>
      <c r="E78" s="190"/>
      <c r="F78" s="190"/>
      <c r="G78" s="190"/>
      <c r="H78" s="191"/>
    </row>
    <row r="79" spans="1:8" ht="13.5" thickBot="1">
      <c r="A79" s="187" t="s">
        <v>143</v>
      </c>
      <c r="B79" s="188">
        <v>50</v>
      </c>
      <c r="C79" s="157"/>
      <c r="D79" s="157"/>
      <c r="E79" s="157"/>
      <c r="F79" s="157"/>
      <c r="G79" s="157"/>
      <c r="H79" s="157"/>
    </row>
    <row r="80" spans="1:2" ht="13.5" thickBot="1">
      <c r="A80" s="187" t="s">
        <v>144</v>
      </c>
      <c r="B80" s="188">
        <v>500</v>
      </c>
    </row>
    <row r="81" spans="1:2" ht="13.5" thickBot="1">
      <c r="A81" s="187" t="s">
        <v>145</v>
      </c>
      <c r="B81" s="188">
        <v>900</v>
      </c>
    </row>
    <row r="82" spans="1:2" ht="13.5" thickBot="1">
      <c r="A82" s="187" t="s">
        <v>146</v>
      </c>
      <c r="B82" s="188">
        <v>1400</v>
      </c>
    </row>
    <row r="83" spans="1:2" ht="13.5" thickBot="1">
      <c r="A83" s="187" t="s">
        <v>147</v>
      </c>
      <c r="B83" s="188">
        <v>600</v>
      </c>
    </row>
    <row r="84" spans="1:2" ht="13.5" thickBot="1">
      <c r="A84" s="187" t="s">
        <v>147</v>
      </c>
      <c r="B84" s="188">
        <v>600</v>
      </c>
    </row>
    <row r="85" spans="1:2" ht="13.5" thickBot="1">
      <c r="A85" s="187" t="s">
        <v>148</v>
      </c>
      <c r="B85" s="188">
        <v>200</v>
      </c>
    </row>
    <row r="86" spans="1:2" ht="13.5" thickBot="1">
      <c r="A86" s="187" t="s">
        <v>149</v>
      </c>
      <c r="B86" s="188">
        <v>500</v>
      </c>
    </row>
    <row r="87" spans="1:2" ht="13.5" thickBot="1">
      <c r="A87" s="187" t="s">
        <v>150</v>
      </c>
      <c r="B87" s="188">
        <v>700</v>
      </c>
    </row>
    <row r="88" spans="1:2" ht="13.5" thickBot="1">
      <c r="A88" s="187" t="s">
        <v>151</v>
      </c>
      <c r="B88" s="188">
        <v>200</v>
      </c>
    </row>
    <row r="90" ht="12.75">
      <c r="A90" s="46" t="s">
        <v>152</v>
      </c>
    </row>
  </sheetData>
  <sheetProtection/>
  <mergeCells count="15">
    <mergeCell ref="A72:H72"/>
    <mergeCell ref="A74:H74"/>
    <mergeCell ref="A7:H7"/>
    <mergeCell ref="A11:B11"/>
    <mergeCell ref="A38:B38"/>
    <mergeCell ref="A59:B59"/>
    <mergeCell ref="A10:I10"/>
    <mergeCell ref="A37:I37"/>
    <mergeCell ref="A58:I58"/>
    <mergeCell ref="A3:H3"/>
    <mergeCell ref="A2:H2"/>
    <mergeCell ref="A4:H4"/>
    <mergeCell ref="A5:H5"/>
    <mergeCell ref="A6:H6"/>
    <mergeCell ref="A9:I9"/>
  </mergeCells>
  <printOptions/>
  <pageMargins left="0.708661417322835" right="0.708661417322835" top="0.248031496" bottom="0.248031496" header="0.31496062992126" footer="0.31496062992126"/>
  <pageSetup horizontalDpi="300" verticalDpi="300" orientation="portrait" paperSize="9" scale="65" r:id="rId2"/>
  <ignoredErrors>
    <ignoredError sqref="B39 B4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8515625" style="106" customWidth="1"/>
    <col min="2" max="2" width="20.28125" style="106" customWidth="1"/>
    <col min="3" max="3" width="8.7109375" style="106" customWidth="1"/>
    <col min="4" max="6" width="11.421875" style="106" customWidth="1"/>
    <col min="7" max="7" width="13.00390625" style="106" customWidth="1"/>
    <col min="8" max="8" width="12.421875" style="106" customWidth="1"/>
    <col min="9" max="9" width="13.140625" style="106" bestFit="1" customWidth="1"/>
    <col min="10" max="16384" width="9.140625" style="106" customWidth="1"/>
  </cols>
  <sheetData>
    <row r="1" spans="1:8" s="128" customFormat="1" ht="23.25">
      <c r="A1" s="249" t="s">
        <v>87</v>
      </c>
      <c r="B1" s="250"/>
      <c r="C1" s="250"/>
      <c r="D1" s="250"/>
      <c r="E1" s="250"/>
      <c r="F1" s="250"/>
      <c r="G1" s="250"/>
      <c r="H1" s="250"/>
    </row>
    <row r="2" spans="1:8" s="128" customFormat="1" ht="16.5">
      <c r="A2" s="155" t="s">
        <v>82</v>
      </c>
      <c r="B2" s="156"/>
      <c r="C2" s="156"/>
      <c r="D2" s="156"/>
      <c r="E2" s="156"/>
      <c r="F2" s="156"/>
      <c r="G2" s="156"/>
      <c r="H2" s="156"/>
    </row>
    <row r="3" spans="1:8" s="192" customFormat="1" ht="12.75">
      <c r="A3" s="323" t="s">
        <v>83</v>
      </c>
      <c r="B3" s="323"/>
      <c r="C3" s="323"/>
      <c r="D3" s="323"/>
      <c r="E3" s="323"/>
      <c r="F3" s="323"/>
      <c r="G3" s="323"/>
      <c r="H3" s="323"/>
    </row>
    <row r="4" spans="1:8" s="192" customFormat="1" ht="12.75">
      <c r="A4" s="323" t="s">
        <v>84</v>
      </c>
      <c r="B4" s="323"/>
      <c r="C4" s="323"/>
      <c r="D4" s="323"/>
      <c r="E4" s="323"/>
      <c r="F4" s="323"/>
      <c r="G4" s="323"/>
      <c r="H4" s="323"/>
    </row>
    <row r="5" spans="1:8" s="192" customFormat="1" ht="12.75">
      <c r="A5" s="323" t="s">
        <v>85</v>
      </c>
      <c r="B5" s="323"/>
      <c r="C5" s="323"/>
      <c r="D5" s="323"/>
      <c r="E5" s="323"/>
      <c r="F5" s="323"/>
      <c r="G5" s="323"/>
      <c r="H5" s="323"/>
    </row>
    <row r="6" spans="1:8" ht="15">
      <c r="A6" s="324" t="s">
        <v>86</v>
      </c>
      <c r="B6" s="324"/>
      <c r="C6" s="324"/>
      <c r="D6" s="324"/>
      <c r="E6" s="324"/>
      <c r="F6" s="324"/>
      <c r="G6" s="324"/>
      <c r="H6" s="324"/>
    </row>
    <row r="7" spans="1:8" ht="15.75" thickBot="1">
      <c r="A7" s="193"/>
      <c r="B7" s="193"/>
      <c r="C7" s="193"/>
      <c r="D7" s="193"/>
      <c r="E7" s="193"/>
      <c r="F7" s="193"/>
      <c r="G7" s="193"/>
      <c r="H7" s="193"/>
    </row>
    <row r="8" spans="1:9" ht="13.5" thickBot="1">
      <c r="A8" s="277" t="s">
        <v>185</v>
      </c>
      <c r="B8" s="278"/>
      <c r="C8" s="278"/>
      <c r="D8" s="278"/>
      <c r="E8" s="278"/>
      <c r="F8" s="278"/>
      <c r="G8" s="278"/>
      <c r="H8" s="278"/>
      <c r="I8" s="279"/>
    </row>
    <row r="9" spans="1:9" ht="13.5" thickBot="1">
      <c r="A9" s="277" t="s">
        <v>26</v>
      </c>
      <c r="B9" s="278"/>
      <c r="C9" s="278"/>
      <c r="D9" s="278"/>
      <c r="E9" s="278"/>
      <c r="F9" s="278"/>
      <c r="G9" s="278"/>
      <c r="H9" s="278"/>
      <c r="I9" s="279"/>
    </row>
    <row r="10" spans="1:9" ht="13.5" thickBot="1">
      <c r="A10" s="280" t="s">
        <v>14</v>
      </c>
      <c r="B10" s="281"/>
      <c r="C10" s="109" t="s">
        <v>7</v>
      </c>
      <c r="D10" s="111" t="s">
        <v>0</v>
      </c>
      <c r="E10" s="112" t="s">
        <v>15</v>
      </c>
      <c r="F10" s="113"/>
      <c r="G10" s="111" t="s">
        <v>167</v>
      </c>
      <c r="H10" s="114" t="s">
        <v>1</v>
      </c>
      <c r="I10" s="50" t="s">
        <v>69</v>
      </c>
    </row>
    <row r="11" spans="1:11" ht="13.5" thickBot="1">
      <c r="A11" s="93" t="s">
        <v>155</v>
      </c>
      <c r="B11" s="94" t="s">
        <v>102</v>
      </c>
      <c r="C11" s="95">
        <v>11</v>
      </c>
      <c r="D11" s="78">
        <v>84379</v>
      </c>
      <c r="E11" s="89">
        <v>1100</v>
      </c>
      <c r="F11" s="89"/>
      <c r="G11" s="89">
        <f>(D11-E11)*18%</f>
        <v>14990.22</v>
      </c>
      <c r="H11" s="89">
        <f>D11-E11+G11</f>
        <v>98269.22</v>
      </c>
      <c r="I11" s="97">
        <f>H11-G11</f>
        <v>83279</v>
      </c>
      <c r="K11" s="108"/>
    </row>
    <row r="12" spans="1:11" ht="13.5" thickBot="1">
      <c r="A12" s="104" t="s">
        <v>155</v>
      </c>
      <c r="B12" s="99" t="s">
        <v>98</v>
      </c>
      <c r="C12" s="100" t="s">
        <v>101</v>
      </c>
      <c r="D12" s="79">
        <v>83579</v>
      </c>
      <c r="E12" s="90">
        <v>1100</v>
      </c>
      <c r="F12" s="90"/>
      <c r="G12" s="90">
        <f aca="true" t="shared" si="0" ref="G12:G32">(D12-E12)*18%</f>
        <v>14846.22</v>
      </c>
      <c r="H12" s="90">
        <f aca="true" t="shared" si="1" ref="H12:H32">D12-E12+G12</f>
        <v>97325.22</v>
      </c>
      <c r="I12" s="97">
        <f aca="true" t="shared" si="2" ref="I12:I32">H12-G12</f>
        <v>82479</v>
      </c>
      <c r="K12" s="108"/>
    </row>
    <row r="13" spans="1:11" ht="13.5" thickBot="1">
      <c r="A13" s="104" t="s">
        <v>155</v>
      </c>
      <c r="B13" s="99" t="s">
        <v>20</v>
      </c>
      <c r="C13" s="100">
        <v>6</v>
      </c>
      <c r="D13" s="79">
        <v>84629</v>
      </c>
      <c r="E13" s="90">
        <v>1100</v>
      </c>
      <c r="F13" s="90"/>
      <c r="G13" s="90">
        <f t="shared" si="0"/>
        <v>15035.22</v>
      </c>
      <c r="H13" s="90">
        <f t="shared" si="1"/>
        <v>98564.22</v>
      </c>
      <c r="I13" s="97">
        <f t="shared" si="2"/>
        <v>83529</v>
      </c>
      <c r="K13" s="108"/>
    </row>
    <row r="14" spans="1:11" ht="13.5" thickBot="1">
      <c r="A14" s="104" t="s">
        <v>155</v>
      </c>
      <c r="B14" s="99" t="s">
        <v>21</v>
      </c>
      <c r="C14" s="100">
        <v>3</v>
      </c>
      <c r="D14" s="79">
        <v>84829</v>
      </c>
      <c r="E14" s="90">
        <v>1100</v>
      </c>
      <c r="F14" s="90"/>
      <c r="G14" s="90">
        <f t="shared" si="0"/>
        <v>15071.22</v>
      </c>
      <c r="H14" s="90">
        <f t="shared" si="1"/>
        <v>98800.22</v>
      </c>
      <c r="I14" s="97">
        <f t="shared" si="2"/>
        <v>83729</v>
      </c>
      <c r="K14" s="108"/>
    </row>
    <row r="15" spans="1:11" ht="13.5" thickBot="1">
      <c r="A15" s="104" t="s">
        <v>155</v>
      </c>
      <c r="B15" s="99" t="s">
        <v>164</v>
      </c>
      <c r="C15" s="100">
        <v>3.4</v>
      </c>
      <c r="D15" s="79">
        <v>87449</v>
      </c>
      <c r="E15" s="90">
        <v>1100</v>
      </c>
      <c r="F15" s="90"/>
      <c r="G15" s="90">
        <f t="shared" si="0"/>
        <v>15542.82</v>
      </c>
      <c r="H15" s="90">
        <f t="shared" si="1"/>
        <v>101891.82</v>
      </c>
      <c r="I15" s="97">
        <f t="shared" si="2"/>
        <v>86349</v>
      </c>
      <c r="K15" s="108"/>
    </row>
    <row r="16" spans="1:11" ht="13.5" thickBot="1">
      <c r="A16" s="104" t="s">
        <v>6</v>
      </c>
      <c r="B16" s="99" t="s">
        <v>17</v>
      </c>
      <c r="C16" s="100">
        <v>3</v>
      </c>
      <c r="D16" s="79">
        <v>85629</v>
      </c>
      <c r="E16" s="90">
        <v>1100</v>
      </c>
      <c r="F16" s="90"/>
      <c r="G16" s="90">
        <f t="shared" si="0"/>
        <v>15215.22</v>
      </c>
      <c r="H16" s="90">
        <f t="shared" si="1"/>
        <v>99744.22</v>
      </c>
      <c r="I16" s="97">
        <f t="shared" si="2"/>
        <v>84529</v>
      </c>
      <c r="K16" s="108"/>
    </row>
    <row r="17" spans="1:11" ht="13.5" thickBot="1">
      <c r="A17" s="104" t="s">
        <v>18</v>
      </c>
      <c r="B17" s="99" t="s">
        <v>19</v>
      </c>
      <c r="C17" s="100">
        <v>11</v>
      </c>
      <c r="D17" s="79">
        <v>85779</v>
      </c>
      <c r="E17" s="90">
        <v>1100</v>
      </c>
      <c r="F17" s="90"/>
      <c r="G17" s="90">
        <f t="shared" si="0"/>
        <v>15242.22</v>
      </c>
      <c r="H17" s="90">
        <f t="shared" si="1"/>
        <v>99921.22</v>
      </c>
      <c r="I17" s="97">
        <f t="shared" si="2"/>
        <v>84679</v>
      </c>
      <c r="K17" s="108"/>
    </row>
    <row r="18" spans="1:11" ht="13.5" thickBot="1">
      <c r="A18" s="104" t="s">
        <v>156</v>
      </c>
      <c r="B18" s="99" t="s">
        <v>79</v>
      </c>
      <c r="C18" s="100">
        <v>12</v>
      </c>
      <c r="D18" s="79">
        <v>92259</v>
      </c>
      <c r="E18" s="90">
        <v>1100</v>
      </c>
      <c r="F18" s="90"/>
      <c r="G18" s="90">
        <f t="shared" si="0"/>
        <v>16408.62</v>
      </c>
      <c r="H18" s="90">
        <f t="shared" si="1"/>
        <v>107567.62</v>
      </c>
      <c r="I18" s="97">
        <f t="shared" si="2"/>
        <v>91159</v>
      </c>
      <c r="K18" s="108"/>
    </row>
    <row r="19" spans="1:11" ht="13.5" thickBot="1">
      <c r="A19" s="104" t="s">
        <v>95</v>
      </c>
      <c r="B19" s="99" t="s">
        <v>96</v>
      </c>
      <c r="C19" s="100"/>
      <c r="D19" s="79">
        <v>91459</v>
      </c>
      <c r="E19" s="90">
        <v>1100</v>
      </c>
      <c r="F19" s="90"/>
      <c r="G19" s="90">
        <f t="shared" si="0"/>
        <v>16264.619999999999</v>
      </c>
      <c r="H19" s="90">
        <f t="shared" si="1"/>
        <v>106623.62</v>
      </c>
      <c r="I19" s="97">
        <f t="shared" si="2"/>
        <v>90359</v>
      </c>
      <c r="K19" s="108"/>
    </row>
    <row r="20" spans="1:11" ht="13.5" thickBot="1">
      <c r="A20" s="104" t="s">
        <v>104</v>
      </c>
      <c r="B20" s="99" t="s">
        <v>105</v>
      </c>
      <c r="C20" s="100">
        <v>12</v>
      </c>
      <c r="D20" s="79">
        <v>86309</v>
      </c>
      <c r="E20" s="90">
        <v>1100</v>
      </c>
      <c r="F20" s="90"/>
      <c r="G20" s="90">
        <f t="shared" si="0"/>
        <v>15337.619999999999</v>
      </c>
      <c r="H20" s="90">
        <f t="shared" si="1"/>
        <v>100546.62</v>
      </c>
      <c r="I20" s="97">
        <f t="shared" si="2"/>
        <v>85209</v>
      </c>
      <c r="K20" s="108"/>
    </row>
    <row r="21" spans="1:11" ht="13.5" thickBot="1">
      <c r="A21" s="104" t="s">
        <v>104</v>
      </c>
      <c r="B21" s="99" t="s">
        <v>153</v>
      </c>
      <c r="C21" s="100">
        <v>10</v>
      </c>
      <c r="D21" s="79">
        <v>88159</v>
      </c>
      <c r="E21" s="90">
        <v>1100</v>
      </c>
      <c r="F21" s="90"/>
      <c r="G21" s="90">
        <f t="shared" si="0"/>
        <v>15670.619999999999</v>
      </c>
      <c r="H21" s="90">
        <f t="shared" si="1"/>
        <v>102729.62</v>
      </c>
      <c r="I21" s="97">
        <f t="shared" si="2"/>
        <v>87059</v>
      </c>
      <c r="K21" s="108"/>
    </row>
    <row r="22" spans="1:11" ht="13.5" thickBot="1">
      <c r="A22" s="104" t="s">
        <v>104</v>
      </c>
      <c r="B22" s="99" t="s">
        <v>94</v>
      </c>
      <c r="C22" s="100">
        <v>1.9</v>
      </c>
      <c r="D22" s="79">
        <v>93059</v>
      </c>
      <c r="E22" s="90">
        <v>1100</v>
      </c>
      <c r="F22" s="90"/>
      <c r="G22" s="90">
        <f t="shared" si="0"/>
        <v>16552.62</v>
      </c>
      <c r="H22" s="90">
        <f t="shared" si="1"/>
        <v>108511.62</v>
      </c>
      <c r="I22" s="97">
        <f t="shared" si="2"/>
        <v>91959</v>
      </c>
      <c r="K22" s="108"/>
    </row>
    <row r="23" spans="1:11" ht="13.5" thickBot="1">
      <c r="A23" s="104" t="s">
        <v>104</v>
      </c>
      <c r="B23" s="99" t="s">
        <v>81</v>
      </c>
      <c r="C23" s="100">
        <v>3</v>
      </c>
      <c r="D23" s="79">
        <v>86209</v>
      </c>
      <c r="E23" s="90">
        <v>1100</v>
      </c>
      <c r="F23" s="90"/>
      <c r="G23" s="90">
        <f t="shared" si="0"/>
        <v>15319.619999999999</v>
      </c>
      <c r="H23" s="90">
        <f t="shared" si="1"/>
        <v>100428.62</v>
      </c>
      <c r="I23" s="97">
        <f t="shared" si="2"/>
        <v>85109</v>
      </c>
      <c r="K23" s="108"/>
    </row>
    <row r="24" spans="1:11" ht="13.5" thickBot="1">
      <c r="A24" s="104" t="s">
        <v>104</v>
      </c>
      <c r="B24" s="99" t="s">
        <v>90</v>
      </c>
      <c r="C24" s="100">
        <v>8</v>
      </c>
      <c r="D24" s="79">
        <v>89609</v>
      </c>
      <c r="E24" s="90">
        <v>1100</v>
      </c>
      <c r="F24" s="90"/>
      <c r="G24" s="90">
        <f t="shared" si="0"/>
        <v>15931.619999999999</v>
      </c>
      <c r="H24" s="90">
        <f t="shared" si="1"/>
        <v>104440.62</v>
      </c>
      <c r="I24" s="97">
        <f t="shared" si="2"/>
        <v>88509</v>
      </c>
      <c r="K24" s="108"/>
    </row>
    <row r="25" spans="1:11" ht="13.5" thickBot="1">
      <c r="A25" s="104" t="s">
        <v>104</v>
      </c>
      <c r="B25" s="99" t="s">
        <v>103</v>
      </c>
      <c r="C25" s="100"/>
      <c r="D25" s="79">
        <v>88809</v>
      </c>
      <c r="E25" s="90">
        <v>1100</v>
      </c>
      <c r="F25" s="90"/>
      <c r="G25" s="90">
        <f t="shared" si="0"/>
        <v>15787.619999999999</v>
      </c>
      <c r="H25" s="90">
        <f t="shared" si="1"/>
        <v>103496.62</v>
      </c>
      <c r="I25" s="97">
        <f t="shared" si="2"/>
        <v>87709</v>
      </c>
      <c r="K25" s="108"/>
    </row>
    <row r="26" spans="1:11" ht="13.5" thickBot="1">
      <c r="A26" s="104" t="s">
        <v>160</v>
      </c>
      <c r="B26" s="99" t="s">
        <v>161</v>
      </c>
      <c r="C26" s="100">
        <v>40</v>
      </c>
      <c r="D26" s="79">
        <v>87859</v>
      </c>
      <c r="E26" s="90">
        <v>1100</v>
      </c>
      <c r="F26" s="90"/>
      <c r="G26" s="90">
        <f t="shared" si="0"/>
        <v>15616.619999999999</v>
      </c>
      <c r="H26" s="90">
        <f t="shared" si="1"/>
        <v>102375.62</v>
      </c>
      <c r="I26" s="97">
        <f t="shared" si="2"/>
        <v>86759</v>
      </c>
      <c r="K26" s="108"/>
    </row>
    <row r="27" spans="1:11" ht="13.5" thickBot="1">
      <c r="A27" s="104" t="s">
        <v>160</v>
      </c>
      <c r="B27" s="99" t="s">
        <v>159</v>
      </c>
      <c r="C27" s="100">
        <v>8</v>
      </c>
      <c r="D27" s="79">
        <v>86389</v>
      </c>
      <c r="E27" s="90">
        <v>1100</v>
      </c>
      <c r="F27" s="90"/>
      <c r="G27" s="90">
        <f t="shared" si="0"/>
        <v>15352.019999999999</v>
      </c>
      <c r="H27" s="90">
        <f t="shared" si="1"/>
        <v>100641.02</v>
      </c>
      <c r="I27" s="97">
        <f t="shared" si="2"/>
        <v>85289</v>
      </c>
      <c r="K27" s="108"/>
    </row>
    <row r="28" spans="1:11" ht="13.5" thickBot="1">
      <c r="A28" s="104" t="s">
        <v>160</v>
      </c>
      <c r="B28" s="99" t="s">
        <v>162</v>
      </c>
      <c r="C28" s="100">
        <v>65</v>
      </c>
      <c r="D28" s="79">
        <v>87759</v>
      </c>
      <c r="E28" s="90">
        <v>1100</v>
      </c>
      <c r="F28" s="90"/>
      <c r="G28" s="90">
        <f t="shared" si="0"/>
        <v>15598.619999999999</v>
      </c>
      <c r="H28" s="90">
        <f t="shared" si="1"/>
        <v>102257.62</v>
      </c>
      <c r="I28" s="97">
        <f t="shared" si="2"/>
        <v>86659</v>
      </c>
      <c r="K28" s="108"/>
    </row>
    <row r="29" spans="1:11" ht="13.5" thickBot="1">
      <c r="A29" s="104" t="s">
        <v>160</v>
      </c>
      <c r="B29" s="99" t="s">
        <v>163</v>
      </c>
      <c r="C29" s="100">
        <v>55</v>
      </c>
      <c r="D29" s="79">
        <v>87709</v>
      </c>
      <c r="E29" s="90">
        <v>1100</v>
      </c>
      <c r="F29" s="90"/>
      <c r="G29" s="90">
        <f t="shared" si="0"/>
        <v>15589.619999999999</v>
      </c>
      <c r="H29" s="90">
        <f t="shared" si="1"/>
        <v>102198.62</v>
      </c>
      <c r="I29" s="97">
        <f t="shared" si="2"/>
        <v>86609</v>
      </c>
      <c r="K29" s="108"/>
    </row>
    <row r="30" spans="1:11" ht="13.5" thickBot="1">
      <c r="A30" s="104" t="s">
        <v>166</v>
      </c>
      <c r="B30" s="99" t="s">
        <v>165</v>
      </c>
      <c r="C30" s="100">
        <v>3</v>
      </c>
      <c r="D30" s="79">
        <v>88629</v>
      </c>
      <c r="E30" s="90">
        <v>1100</v>
      </c>
      <c r="F30" s="90"/>
      <c r="G30" s="90">
        <f t="shared" si="0"/>
        <v>15755.22</v>
      </c>
      <c r="H30" s="90">
        <f t="shared" si="1"/>
        <v>103284.22</v>
      </c>
      <c r="I30" s="97">
        <f t="shared" si="2"/>
        <v>87529</v>
      </c>
      <c r="K30" s="108"/>
    </row>
    <row r="31" spans="1:11" ht="13.5" thickBot="1">
      <c r="A31" s="195"/>
      <c r="B31" s="164" t="s">
        <v>171</v>
      </c>
      <c r="C31" s="165"/>
      <c r="D31" s="80">
        <v>88979</v>
      </c>
      <c r="E31" s="91">
        <v>1100</v>
      </c>
      <c r="F31" s="91"/>
      <c r="G31" s="91">
        <f>(D31-E31)*18%</f>
        <v>15818.22</v>
      </c>
      <c r="H31" s="91">
        <f>D31-E31+G31</f>
        <v>103697.22</v>
      </c>
      <c r="I31" s="97">
        <f>H31-G31</f>
        <v>87879</v>
      </c>
      <c r="K31" s="108"/>
    </row>
    <row r="32" spans="1:11" ht="13.5" thickBot="1">
      <c r="A32" s="196" t="s">
        <v>97</v>
      </c>
      <c r="B32" s="167" t="s">
        <v>99</v>
      </c>
      <c r="C32" s="105" t="s">
        <v>100</v>
      </c>
      <c r="D32" s="80">
        <v>88979</v>
      </c>
      <c r="E32" s="91">
        <v>1100</v>
      </c>
      <c r="F32" s="91"/>
      <c r="G32" s="91">
        <f t="shared" si="0"/>
        <v>15818.22</v>
      </c>
      <c r="H32" s="91">
        <f t="shared" si="1"/>
        <v>103697.22</v>
      </c>
      <c r="I32" s="97">
        <f t="shared" si="2"/>
        <v>87879</v>
      </c>
      <c r="K32" s="108"/>
    </row>
    <row r="33" spans="2:8" ht="13.5" thickBot="1">
      <c r="B33" s="107"/>
      <c r="D33" s="108"/>
      <c r="E33" s="108"/>
      <c r="F33" s="108"/>
      <c r="G33" s="108"/>
      <c r="H33" s="108"/>
    </row>
    <row r="34" spans="1:9" ht="13.5" thickBot="1">
      <c r="A34" s="277" t="s">
        <v>22</v>
      </c>
      <c r="B34" s="278"/>
      <c r="C34" s="278"/>
      <c r="D34" s="278"/>
      <c r="E34" s="278"/>
      <c r="F34" s="278"/>
      <c r="G34" s="278"/>
      <c r="H34" s="278"/>
      <c r="I34" s="279"/>
    </row>
    <row r="35" spans="1:9" ht="13.5" thickBot="1">
      <c r="A35" s="321" t="s">
        <v>14</v>
      </c>
      <c r="B35" s="322"/>
      <c r="C35" s="197" t="s">
        <v>7</v>
      </c>
      <c r="D35" s="111" t="s">
        <v>0</v>
      </c>
      <c r="E35" s="112" t="s">
        <v>15</v>
      </c>
      <c r="F35" s="113"/>
      <c r="G35" s="111" t="s">
        <v>167</v>
      </c>
      <c r="H35" s="114" t="s">
        <v>1</v>
      </c>
      <c r="I35" s="50" t="s">
        <v>69</v>
      </c>
    </row>
    <row r="36" spans="1:9" ht="13.5" thickBot="1">
      <c r="A36" s="93" t="s">
        <v>6</v>
      </c>
      <c r="B36" s="94" t="s">
        <v>23</v>
      </c>
      <c r="C36" s="95">
        <v>0.9</v>
      </c>
      <c r="D36" s="78">
        <v>77418</v>
      </c>
      <c r="E36" s="89">
        <v>1100</v>
      </c>
      <c r="F36" s="96">
        <v>0</v>
      </c>
      <c r="G36" s="89">
        <f>(D36-E36-F36)*18%</f>
        <v>13737.24</v>
      </c>
      <c r="H36" s="89">
        <f>D36-E36-F36+G36</f>
        <v>90055.24</v>
      </c>
      <c r="I36" s="97">
        <f aca="true" t="shared" si="3" ref="I36:I53">H36-G36</f>
        <v>76318</v>
      </c>
    </row>
    <row r="37" spans="1:9" ht="13.5" thickBot="1">
      <c r="A37" s="98" t="s">
        <v>107</v>
      </c>
      <c r="B37" s="99" t="s">
        <v>106</v>
      </c>
      <c r="C37" s="100">
        <v>1.2</v>
      </c>
      <c r="D37" s="79">
        <v>76588</v>
      </c>
      <c r="E37" s="90">
        <v>1100</v>
      </c>
      <c r="F37" s="96">
        <v>0</v>
      </c>
      <c r="G37" s="89">
        <f aca="true" t="shared" si="4" ref="G37:G53">(D37-E37-F37)*18%</f>
        <v>13587.84</v>
      </c>
      <c r="H37" s="89">
        <f aca="true" t="shared" si="5" ref="H37:H53">D37-E37-F37+G37</f>
        <v>89075.84</v>
      </c>
      <c r="I37" s="97">
        <f t="shared" si="3"/>
        <v>75488</v>
      </c>
    </row>
    <row r="38" spans="1:9" s="237" customFormat="1" ht="13.5" thickBot="1">
      <c r="A38" s="230" t="s">
        <v>5</v>
      </c>
      <c r="B38" s="231" t="s">
        <v>172</v>
      </c>
      <c r="C38" s="232">
        <v>2.7</v>
      </c>
      <c r="D38" s="79">
        <v>72208</v>
      </c>
      <c r="E38" s="233">
        <v>1100</v>
      </c>
      <c r="F38" s="234">
        <v>0</v>
      </c>
      <c r="G38" s="235">
        <f>(D38-E38-F38)*18%</f>
        <v>12799.439999999999</v>
      </c>
      <c r="H38" s="235">
        <f>D38-E38-F38+G38</f>
        <v>83907.44</v>
      </c>
      <c r="I38" s="236">
        <f>H38-G38</f>
        <v>71108</v>
      </c>
    </row>
    <row r="39" spans="1:9" ht="13.5" thickBot="1">
      <c r="A39" s="98" t="s">
        <v>5</v>
      </c>
      <c r="B39" s="102" t="s">
        <v>11</v>
      </c>
      <c r="C39" s="100">
        <v>8</v>
      </c>
      <c r="D39" s="79">
        <v>72908</v>
      </c>
      <c r="E39" s="90">
        <v>1100</v>
      </c>
      <c r="F39" s="96">
        <v>0</v>
      </c>
      <c r="G39" s="89">
        <f t="shared" si="4"/>
        <v>12925.439999999999</v>
      </c>
      <c r="H39" s="89">
        <f t="shared" si="5"/>
        <v>84733.44</v>
      </c>
      <c r="I39" s="97">
        <f t="shared" si="3"/>
        <v>71808</v>
      </c>
    </row>
    <row r="40" spans="1:9" ht="13.5" thickBot="1">
      <c r="A40" s="103" t="s">
        <v>5</v>
      </c>
      <c r="B40" s="102" t="s">
        <v>108</v>
      </c>
      <c r="C40" s="100">
        <v>8</v>
      </c>
      <c r="D40" s="79">
        <v>74228</v>
      </c>
      <c r="E40" s="90">
        <v>1100</v>
      </c>
      <c r="F40" s="96">
        <v>0</v>
      </c>
      <c r="G40" s="89">
        <f t="shared" si="4"/>
        <v>13163.039999999999</v>
      </c>
      <c r="H40" s="89">
        <f t="shared" si="5"/>
        <v>86291.04</v>
      </c>
      <c r="I40" s="97">
        <f t="shared" si="3"/>
        <v>73128</v>
      </c>
    </row>
    <row r="41" spans="1:9" ht="13.5" thickBot="1">
      <c r="A41" s="103" t="s">
        <v>24</v>
      </c>
      <c r="B41" s="102" t="s">
        <v>89</v>
      </c>
      <c r="C41" s="100">
        <v>18</v>
      </c>
      <c r="D41" s="79">
        <v>73678</v>
      </c>
      <c r="E41" s="90">
        <v>1100</v>
      </c>
      <c r="F41" s="96">
        <v>0</v>
      </c>
      <c r="G41" s="89">
        <f t="shared" si="4"/>
        <v>13064.039999999999</v>
      </c>
      <c r="H41" s="89">
        <f t="shared" si="5"/>
        <v>85642.04</v>
      </c>
      <c r="I41" s="97">
        <f t="shared" si="3"/>
        <v>72578</v>
      </c>
    </row>
    <row r="42" spans="1:9" ht="13.5" thickBot="1">
      <c r="A42" s="103" t="s">
        <v>9</v>
      </c>
      <c r="B42" s="102" t="s">
        <v>8</v>
      </c>
      <c r="C42" s="100">
        <v>1.2</v>
      </c>
      <c r="D42" s="79">
        <v>72858</v>
      </c>
      <c r="E42" s="90">
        <v>1100</v>
      </c>
      <c r="F42" s="96">
        <v>0</v>
      </c>
      <c r="G42" s="89">
        <f t="shared" si="4"/>
        <v>12916.439999999999</v>
      </c>
      <c r="H42" s="89">
        <f t="shared" si="5"/>
        <v>84674.44</v>
      </c>
      <c r="I42" s="97">
        <f t="shared" si="3"/>
        <v>71758</v>
      </c>
    </row>
    <row r="43" spans="1:9" ht="13.5" thickBot="1">
      <c r="A43" s="103" t="s">
        <v>71</v>
      </c>
      <c r="B43" s="102" t="s">
        <v>70</v>
      </c>
      <c r="C43" s="100">
        <v>0.35</v>
      </c>
      <c r="D43" s="79">
        <v>74564</v>
      </c>
      <c r="E43" s="90">
        <v>1100</v>
      </c>
      <c r="F43" s="96">
        <v>0</v>
      </c>
      <c r="G43" s="89">
        <f t="shared" si="4"/>
        <v>13223.519999999999</v>
      </c>
      <c r="H43" s="89">
        <f t="shared" si="5"/>
        <v>86687.52</v>
      </c>
      <c r="I43" s="97">
        <f t="shared" si="3"/>
        <v>73464</v>
      </c>
    </row>
    <row r="44" spans="1:9" ht="13.5" thickBot="1">
      <c r="A44" s="103" t="s">
        <v>10</v>
      </c>
      <c r="B44" s="102" t="s">
        <v>114</v>
      </c>
      <c r="C44" s="100">
        <v>0.28</v>
      </c>
      <c r="D44" s="79">
        <v>75661</v>
      </c>
      <c r="E44" s="90">
        <v>1100</v>
      </c>
      <c r="F44" s="96">
        <v>0</v>
      </c>
      <c r="G44" s="89">
        <f t="shared" si="4"/>
        <v>13420.98</v>
      </c>
      <c r="H44" s="89">
        <f t="shared" si="5"/>
        <v>87981.98</v>
      </c>
      <c r="I44" s="97">
        <f t="shared" si="3"/>
        <v>74561</v>
      </c>
    </row>
    <row r="45" spans="1:9" ht="13.5" thickBot="1">
      <c r="A45" s="103" t="s">
        <v>10</v>
      </c>
      <c r="B45" s="102" t="s">
        <v>112</v>
      </c>
      <c r="C45" s="100">
        <v>0.22</v>
      </c>
      <c r="D45" s="79">
        <v>75661</v>
      </c>
      <c r="E45" s="90">
        <v>1100</v>
      </c>
      <c r="F45" s="96">
        <v>0</v>
      </c>
      <c r="G45" s="89">
        <f t="shared" si="4"/>
        <v>13420.98</v>
      </c>
      <c r="H45" s="89">
        <f t="shared" si="5"/>
        <v>87981.98</v>
      </c>
      <c r="I45" s="97">
        <f t="shared" si="3"/>
        <v>74561</v>
      </c>
    </row>
    <row r="46" spans="1:9" ht="13.5" thickBot="1">
      <c r="A46" s="103" t="s">
        <v>33</v>
      </c>
      <c r="B46" s="102" t="s">
        <v>34</v>
      </c>
      <c r="C46" s="100">
        <v>0.43</v>
      </c>
      <c r="D46" s="79">
        <v>79221</v>
      </c>
      <c r="E46" s="90">
        <v>1100</v>
      </c>
      <c r="F46" s="96">
        <v>0</v>
      </c>
      <c r="G46" s="89">
        <f t="shared" si="4"/>
        <v>14061.779999999999</v>
      </c>
      <c r="H46" s="89">
        <f t="shared" si="5"/>
        <v>92182.78</v>
      </c>
      <c r="I46" s="97">
        <f t="shared" si="3"/>
        <v>78121</v>
      </c>
    </row>
    <row r="47" spans="1:9" ht="13.5" thickBot="1">
      <c r="A47" s="103" t="s">
        <v>33</v>
      </c>
      <c r="B47" s="102" t="s">
        <v>93</v>
      </c>
      <c r="C47" s="100">
        <v>0.22</v>
      </c>
      <c r="D47" s="79">
        <v>80321</v>
      </c>
      <c r="E47" s="90">
        <v>1100</v>
      </c>
      <c r="F47" s="96">
        <v>0</v>
      </c>
      <c r="G47" s="89">
        <f t="shared" si="4"/>
        <v>14259.779999999999</v>
      </c>
      <c r="H47" s="89">
        <f t="shared" si="5"/>
        <v>93480.78</v>
      </c>
      <c r="I47" s="97">
        <f t="shared" si="3"/>
        <v>79221</v>
      </c>
    </row>
    <row r="48" spans="1:9" ht="13.5" thickBot="1">
      <c r="A48" s="104" t="s">
        <v>33</v>
      </c>
      <c r="B48" s="99" t="s">
        <v>91</v>
      </c>
      <c r="C48" s="100"/>
      <c r="D48" s="79">
        <v>76541</v>
      </c>
      <c r="E48" s="90">
        <v>1100</v>
      </c>
      <c r="F48" s="96">
        <v>0</v>
      </c>
      <c r="G48" s="89">
        <f t="shared" si="4"/>
        <v>13579.38</v>
      </c>
      <c r="H48" s="89">
        <f t="shared" si="5"/>
        <v>89020.38</v>
      </c>
      <c r="I48" s="97">
        <f t="shared" si="3"/>
        <v>75441</v>
      </c>
    </row>
    <row r="49" spans="1:9" ht="13.5" thickBot="1">
      <c r="A49" s="104" t="s">
        <v>33</v>
      </c>
      <c r="B49" s="99" t="s">
        <v>111</v>
      </c>
      <c r="C49" s="100"/>
      <c r="D49" s="79">
        <v>77061</v>
      </c>
      <c r="E49" s="90">
        <v>1100</v>
      </c>
      <c r="F49" s="96">
        <v>0</v>
      </c>
      <c r="G49" s="89">
        <f t="shared" si="4"/>
        <v>13672.98</v>
      </c>
      <c r="H49" s="89">
        <f t="shared" si="5"/>
        <v>89633.98</v>
      </c>
      <c r="I49" s="97">
        <f t="shared" si="3"/>
        <v>75961</v>
      </c>
    </row>
    <row r="50" spans="1:9" ht="13.5" thickBot="1">
      <c r="A50" s="103" t="s">
        <v>2</v>
      </c>
      <c r="B50" s="102" t="s">
        <v>3</v>
      </c>
      <c r="C50" s="100" t="s">
        <v>27</v>
      </c>
      <c r="D50" s="79">
        <v>69861</v>
      </c>
      <c r="E50" s="90">
        <v>0</v>
      </c>
      <c r="F50" s="96">
        <v>0</v>
      </c>
      <c r="G50" s="89">
        <f t="shared" si="4"/>
        <v>12574.98</v>
      </c>
      <c r="H50" s="89">
        <f t="shared" si="5"/>
        <v>82435.98</v>
      </c>
      <c r="I50" s="97">
        <f t="shared" si="3"/>
        <v>69861</v>
      </c>
    </row>
    <row r="51" spans="1:9" ht="13.5" thickBot="1">
      <c r="A51" s="103" t="s">
        <v>2</v>
      </c>
      <c r="B51" s="102" t="s">
        <v>4</v>
      </c>
      <c r="C51" s="100" t="s">
        <v>27</v>
      </c>
      <c r="D51" s="79">
        <v>64421</v>
      </c>
      <c r="E51" s="90">
        <v>0</v>
      </c>
      <c r="F51" s="96">
        <v>0</v>
      </c>
      <c r="G51" s="89">
        <f t="shared" si="4"/>
        <v>11595.779999999999</v>
      </c>
      <c r="H51" s="89">
        <f t="shared" si="5"/>
        <v>76016.78</v>
      </c>
      <c r="I51" s="97">
        <f t="shared" si="3"/>
        <v>64421</v>
      </c>
    </row>
    <row r="52" spans="1:9" ht="13.5" thickBot="1">
      <c r="A52" s="104" t="s">
        <v>2</v>
      </c>
      <c r="B52" s="99" t="s">
        <v>13</v>
      </c>
      <c r="C52" s="100" t="s">
        <v>27</v>
      </c>
      <c r="D52" s="79">
        <v>68398</v>
      </c>
      <c r="E52" s="90">
        <v>0</v>
      </c>
      <c r="F52" s="96">
        <v>0</v>
      </c>
      <c r="G52" s="89">
        <f t="shared" si="4"/>
        <v>12311.64</v>
      </c>
      <c r="H52" s="89">
        <f t="shared" si="5"/>
        <v>80709.64</v>
      </c>
      <c r="I52" s="97">
        <f t="shared" si="3"/>
        <v>68398</v>
      </c>
    </row>
    <row r="53" spans="1:9" ht="13.5" thickBot="1">
      <c r="A53" s="56" t="s">
        <v>2</v>
      </c>
      <c r="B53" s="57" t="s">
        <v>28</v>
      </c>
      <c r="C53" s="105" t="s">
        <v>27</v>
      </c>
      <c r="D53" s="80">
        <v>70531</v>
      </c>
      <c r="E53" s="91">
        <v>0</v>
      </c>
      <c r="F53" s="96">
        <v>0</v>
      </c>
      <c r="G53" s="89">
        <f t="shared" si="4"/>
        <v>12695.58</v>
      </c>
      <c r="H53" s="89">
        <f t="shared" si="5"/>
        <v>83226.58</v>
      </c>
      <c r="I53" s="97">
        <f t="shared" si="3"/>
        <v>70531</v>
      </c>
    </row>
    <row r="54" spans="2:8" ht="15" customHeight="1" thickBot="1">
      <c r="B54" s="107"/>
      <c r="D54" s="108"/>
      <c r="E54" s="108"/>
      <c r="F54" s="108"/>
      <c r="G54" s="108"/>
      <c r="H54" s="108"/>
    </row>
    <row r="55" spans="1:9" ht="13.5" thickBot="1">
      <c r="A55" s="277" t="s">
        <v>25</v>
      </c>
      <c r="B55" s="278"/>
      <c r="C55" s="278"/>
      <c r="D55" s="278"/>
      <c r="E55" s="278"/>
      <c r="F55" s="278"/>
      <c r="G55" s="278"/>
      <c r="H55" s="278"/>
      <c r="I55" s="279"/>
    </row>
    <row r="56" spans="1:9" ht="13.5" thickBot="1">
      <c r="A56" s="280" t="s">
        <v>14</v>
      </c>
      <c r="B56" s="281"/>
      <c r="C56" s="110" t="s">
        <v>7</v>
      </c>
      <c r="D56" s="111" t="s">
        <v>0</v>
      </c>
      <c r="E56" s="112" t="s">
        <v>15</v>
      </c>
      <c r="F56" s="113"/>
      <c r="G56" s="111" t="s">
        <v>167</v>
      </c>
      <c r="H56" s="114" t="s">
        <v>1</v>
      </c>
      <c r="I56" s="50" t="s">
        <v>69</v>
      </c>
    </row>
    <row r="57" spans="1:11" ht="13.5" thickBot="1">
      <c r="A57" s="115" t="s">
        <v>30</v>
      </c>
      <c r="B57" s="116" t="s">
        <v>80</v>
      </c>
      <c r="C57" s="95">
        <v>0.92</v>
      </c>
      <c r="D57" s="217">
        <v>71771</v>
      </c>
      <c r="E57" s="89">
        <v>1100</v>
      </c>
      <c r="F57" s="96">
        <v>0</v>
      </c>
      <c r="G57" s="89">
        <f aca="true" t="shared" si="6" ref="G57:G66">(D57-E57-F57)*18%</f>
        <v>12720.779999999999</v>
      </c>
      <c r="H57" s="89">
        <f aca="true" t="shared" si="7" ref="H57:H66">D57-E57-F57+G57</f>
        <v>83391.78</v>
      </c>
      <c r="I57" s="97">
        <f aca="true" t="shared" si="8" ref="I57:I66">H57-G57</f>
        <v>70671</v>
      </c>
      <c r="K57" s="198"/>
    </row>
    <row r="58" spans="1:9" ht="13.5" thickBot="1">
      <c r="A58" s="117" t="s">
        <v>173</v>
      </c>
      <c r="B58" s="118" t="s">
        <v>170</v>
      </c>
      <c r="C58" s="100">
        <v>1.1</v>
      </c>
      <c r="D58" s="218">
        <v>71771</v>
      </c>
      <c r="E58" s="90">
        <v>1100</v>
      </c>
      <c r="F58" s="96">
        <v>0</v>
      </c>
      <c r="G58" s="89">
        <f t="shared" si="6"/>
        <v>12720.779999999999</v>
      </c>
      <c r="H58" s="89">
        <f t="shared" si="7"/>
        <v>83391.78</v>
      </c>
      <c r="I58" s="97">
        <f>H58-G58</f>
        <v>70671</v>
      </c>
    </row>
    <row r="59" spans="1:9" ht="13.5" thickBot="1">
      <c r="A59" s="117" t="s">
        <v>30</v>
      </c>
      <c r="B59" s="118" t="s">
        <v>120</v>
      </c>
      <c r="C59" s="100">
        <v>2</v>
      </c>
      <c r="D59" s="218">
        <v>71771</v>
      </c>
      <c r="E59" s="90">
        <v>1100</v>
      </c>
      <c r="F59" s="96">
        <v>0</v>
      </c>
      <c r="G59" s="89">
        <f t="shared" si="6"/>
        <v>12720.779999999999</v>
      </c>
      <c r="H59" s="89">
        <f t="shared" si="7"/>
        <v>83391.78</v>
      </c>
      <c r="I59" s="97">
        <f t="shared" si="8"/>
        <v>70671</v>
      </c>
    </row>
    <row r="60" spans="1:9" ht="13.5" thickBot="1">
      <c r="A60" s="117" t="s">
        <v>30</v>
      </c>
      <c r="B60" s="118" t="s">
        <v>169</v>
      </c>
      <c r="C60" s="100">
        <v>3</v>
      </c>
      <c r="D60" s="218">
        <v>72971</v>
      </c>
      <c r="E60" s="90">
        <v>1100</v>
      </c>
      <c r="F60" s="96">
        <v>0</v>
      </c>
      <c r="G60" s="89">
        <f t="shared" si="6"/>
        <v>12936.779999999999</v>
      </c>
      <c r="H60" s="89">
        <f t="shared" si="7"/>
        <v>84807.78</v>
      </c>
      <c r="I60" s="97">
        <f t="shared" si="8"/>
        <v>71871</v>
      </c>
    </row>
    <row r="61" spans="1:9" ht="13.5" thickBot="1">
      <c r="A61" s="117" t="s">
        <v>74</v>
      </c>
      <c r="B61" s="118" t="s">
        <v>12</v>
      </c>
      <c r="C61" s="100">
        <v>4.2</v>
      </c>
      <c r="D61" s="218">
        <v>80358</v>
      </c>
      <c r="E61" s="90">
        <v>1100</v>
      </c>
      <c r="F61" s="96">
        <v>0</v>
      </c>
      <c r="G61" s="89">
        <f t="shared" si="6"/>
        <v>14266.439999999999</v>
      </c>
      <c r="H61" s="89">
        <f t="shared" si="7"/>
        <v>93524.44</v>
      </c>
      <c r="I61" s="97">
        <f t="shared" si="8"/>
        <v>79258</v>
      </c>
    </row>
    <row r="62" spans="1:9" ht="13.5" thickBot="1">
      <c r="A62" s="117" t="s">
        <v>36</v>
      </c>
      <c r="B62" s="118" t="s">
        <v>35</v>
      </c>
      <c r="C62" s="100">
        <v>6.5</v>
      </c>
      <c r="D62" s="218">
        <v>79548</v>
      </c>
      <c r="E62" s="90">
        <v>1100</v>
      </c>
      <c r="F62" s="96">
        <v>0</v>
      </c>
      <c r="G62" s="89">
        <f t="shared" si="6"/>
        <v>14120.64</v>
      </c>
      <c r="H62" s="89">
        <f t="shared" si="7"/>
        <v>92568.64</v>
      </c>
      <c r="I62" s="97">
        <f t="shared" si="8"/>
        <v>78448</v>
      </c>
    </row>
    <row r="63" spans="1:9" ht="13.5" thickBot="1">
      <c r="A63" s="117" t="s">
        <v>73</v>
      </c>
      <c r="B63" s="118" t="s">
        <v>72</v>
      </c>
      <c r="C63" s="100">
        <v>50</v>
      </c>
      <c r="D63" s="218">
        <v>81218</v>
      </c>
      <c r="E63" s="90">
        <v>1100</v>
      </c>
      <c r="F63" s="96">
        <v>0</v>
      </c>
      <c r="G63" s="89">
        <f t="shared" si="6"/>
        <v>14421.24</v>
      </c>
      <c r="H63" s="89">
        <f t="shared" si="7"/>
        <v>94539.24</v>
      </c>
      <c r="I63" s="97">
        <f t="shared" si="8"/>
        <v>80118</v>
      </c>
    </row>
    <row r="64" spans="1:9" ht="13.5" thickBot="1">
      <c r="A64" s="117" t="s">
        <v>2</v>
      </c>
      <c r="B64" s="118" t="s">
        <v>29</v>
      </c>
      <c r="C64" s="100" t="s">
        <v>27</v>
      </c>
      <c r="D64" s="218">
        <v>72801</v>
      </c>
      <c r="E64" s="90">
        <v>0</v>
      </c>
      <c r="F64" s="96">
        <v>0</v>
      </c>
      <c r="G64" s="89">
        <f t="shared" si="6"/>
        <v>13104.18</v>
      </c>
      <c r="H64" s="89">
        <f t="shared" si="7"/>
        <v>85905.18</v>
      </c>
      <c r="I64" s="97">
        <f t="shared" si="8"/>
        <v>72801</v>
      </c>
    </row>
    <row r="65" spans="1:9" ht="13.5" thickBot="1">
      <c r="A65" s="117" t="s">
        <v>2</v>
      </c>
      <c r="B65" s="118" t="s">
        <v>31</v>
      </c>
      <c r="C65" s="100" t="s">
        <v>27</v>
      </c>
      <c r="D65" s="218">
        <v>71991</v>
      </c>
      <c r="E65" s="90">
        <v>0</v>
      </c>
      <c r="F65" s="96">
        <v>0</v>
      </c>
      <c r="G65" s="89">
        <f t="shared" si="6"/>
        <v>12958.38</v>
      </c>
      <c r="H65" s="89">
        <f t="shared" si="7"/>
        <v>84949.38</v>
      </c>
      <c r="I65" s="97">
        <f t="shared" si="8"/>
        <v>71991</v>
      </c>
    </row>
    <row r="66" spans="1:9" ht="12.75">
      <c r="A66" s="117" t="s">
        <v>2</v>
      </c>
      <c r="B66" s="118" t="s">
        <v>32</v>
      </c>
      <c r="C66" s="100" t="s">
        <v>27</v>
      </c>
      <c r="D66" s="218">
        <v>64891</v>
      </c>
      <c r="E66" s="90">
        <v>0</v>
      </c>
      <c r="F66" s="96">
        <v>0</v>
      </c>
      <c r="G66" s="89">
        <f t="shared" si="6"/>
        <v>11680.38</v>
      </c>
      <c r="H66" s="89">
        <f t="shared" si="7"/>
        <v>76571.38</v>
      </c>
      <c r="I66" s="97">
        <f t="shared" si="8"/>
        <v>64891.00000000001</v>
      </c>
    </row>
    <row r="67" spans="1:9" ht="13.5" thickBot="1">
      <c r="A67" s="56"/>
      <c r="B67" s="119"/>
      <c r="C67" s="119"/>
      <c r="D67" s="119"/>
      <c r="E67" s="119"/>
      <c r="F67" s="119"/>
      <c r="G67" s="119"/>
      <c r="H67" s="119"/>
      <c r="I67" s="120"/>
    </row>
    <row r="68" spans="1:9" s="121" customFormat="1" ht="16.5">
      <c r="A68" s="23" t="s">
        <v>75</v>
      </c>
      <c r="B68" s="106"/>
      <c r="C68" s="106"/>
      <c r="D68" s="106"/>
      <c r="E68" s="106"/>
      <c r="F68" s="106"/>
      <c r="G68" s="106"/>
      <c r="H68" s="106"/>
      <c r="I68" s="106"/>
    </row>
    <row r="69" ht="12.75">
      <c r="I69" s="121"/>
    </row>
    <row r="70" spans="1:8" ht="12.75">
      <c r="A70" s="121"/>
      <c r="B70" s="46"/>
      <c r="C70" s="46"/>
      <c r="D70" s="46"/>
      <c r="E70" s="46"/>
      <c r="F70" s="46"/>
      <c r="G70" s="46"/>
      <c r="H70" s="46"/>
    </row>
    <row r="71" spans="1:8" ht="12.75">
      <c r="A71" s="199"/>
      <c r="B71" s="199"/>
      <c r="C71" s="199"/>
      <c r="D71" s="199"/>
      <c r="E71" s="199"/>
      <c r="F71" s="199"/>
      <c r="G71" s="199"/>
      <c r="H71" s="199"/>
    </row>
    <row r="72" spans="1:8" ht="12.75">
      <c r="A72" s="288"/>
      <c r="B72" s="288"/>
      <c r="C72" s="84"/>
      <c r="D72" s="84"/>
      <c r="E72" s="84"/>
      <c r="F72" s="84"/>
      <c r="G72" s="84"/>
      <c r="H72" s="84"/>
    </row>
    <row r="73" spans="1:8" ht="12.75">
      <c r="A73" s="200"/>
      <c r="B73" s="201"/>
      <c r="C73" s="189"/>
      <c r="D73" s="190"/>
      <c r="E73" s="190"/>
      <c r="F73" s="190"/>
      <c r="G73" s="194"/>
      <c r="H73" s="194"/>
    </row>
    <row r="74" spans="1:8" ht="12.75">
      <c r="A74" s="200"/>
      <c r="B74" s="201"/>
      <c r="C74" s="189"/>
      <c r="D74" s="190"/>
      <c r="E74" s="190"/>
      <c r="F74" s="190"/>
      <c r="G74" s="194"/>
      <c r="H74" s="194"/>
    </row>
    <row r="75" spans="1:8" ht="12.75">
      <c r="A75" s="199"/>
      <c r="B75" s="199"/>
      <c r="C75" s="199"/>
      <c r="D75" s="199"/>
      <c r="E75" s="199"/>
      <c r="F75" s="199"/>
      <c r="G75" s="199"/>
      <c r="H75" s="199"/>
    </row>
  </sheetData>
  <sheetProtection/>
  <mergeCells count="13">
    <mergeCell ref="A72:B72"/>
    <mergeCell ref="A3:H3"/>
    <mergeCell ref="A4:H4"/>
    <mergeCell ref="A5:H5"/>
    <mergeCell ref="A6:H6"/>
    <mergeCell ref="A10:B10"/>
    <mergeCell ref="A56:B56"/>
    <mergeCell ref="A1:H1"/>
    <mergeCell ref="A35:B35"/>
    <mergeCell ref="A55:I55"/>
    <mergeCell ref="A34:I34"/>
    <mergeCell ref="A8:I8"/>
    <mergeCell ref="A9:I9"/>
  </mergeCells>
  <printOptions/>
  <pageMargins left="0.708661417322835" right="0.708661417322835" top="0.25" bottom="0.248031496" header="0.19" footer="0.17"/>
  <pageSetup horizontalDpi="600" verticalDpi="600" orientation="portrait" paperSize="9" scale="78" r:id="rId2"/>
  <ignoredErrors>
    <ignoredError sqref="B36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 Windows</dc:creator>
  <cp:keywords/>
  <dc:description/>
  <cp:lastModifiedBy>Ashok</cp:lastModifiedBy>
  <cp:lastPrinted>2019-05-03T07:45:37Z</cp:lastPrinted>
  <dcterms:created xsi:type="dcterms:W3CDTF">2010-07-16T02:24:36Z</dcterms:created>
  <dcterms:modified xsi:type="dcterms:W3CDTF">2019-11-14T12:27:18Z</dcterms:modified>
  <cp:category/>
  <cp:version/>
  <cp:contentType/>
  <cp:contentStatus/>
</cp:coreProperties>
</file>