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829" activeTab="0"/>
  </bookViews>
  <sheets>
    <sheet name="DAMAN" sheetId="1" r:id="rId1"/>
    <sheet name="EX-DAMAN DEPOT" sheetId="2" r:id="rId2"/>
    <sheet name="EX-PUNE DEPOT" sheetId="3" r:id="rId3"/>
    <sheet name="VAPI RSC" sheetId="4" r:id="rId4"/>
    <sheet name="SILVASSA" sheetId="5" r:id="rId5"/>
    <sheet name="BOISAR" sheetId="6" r:id="rId6"/>
    <sheet name="SOLAN" sheetId="7" r:id="rId7"/>
    <sheet name="NASHIK RSC" sheetId="8" r:id="rId8"/>
    <sheet name="EX-VASAI DEPOT" sheetId="9" r:id="rId9"/>
    <sheet name="T&amp;C" sheetId="10" r:id="rId10"/>
  </sheets>
  <definedNames>
    <definedName name="_xlnm.Print_Area" localSheetId="5">'BOISAR'!$A$1:$M$68</definedName>
    <definedName name="_xlnm.Print_Area" localSheetId="0">'DAMAN'!$A$1:$M$68</definedName>
    <definedName name="_xlnm.Print_Area" localSheetId="7">'NASHIK RSC'!$A$1:$H$90</definedName>
    <definedName name="_xlnm.Print_Area" localSheetId="4">'SILVASSA'!$A$1:$L$66</definedName>
    <definedName name="_xlnm.Print_Area" localSheetId="6">'SOLAN'!$A$1:$M$70</definedName>
  </definedNames>
  <calcPr fullCalcOnLoad="1"/>
</workbook>
</file>

<file path=xl/sharedStrings.xml><?xml version="1.0" encoding="utf-8"?>
<sst xmlns="http://schemas.openxmlformats.org/spreadsheetml/2006/main" count="1396" uniqueCount="189">
  <si>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</si>
  <si>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</si>
  <si>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</si>
  <si>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</si>
  <si>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</si>
  <si>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</si>
  <si>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</si>
  <si>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</si>
  <si>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</si>
  <si>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</si>
  <si>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</si>
  <si>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</si>
  <si>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</si>
  <si>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</si>
  <si>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</si>
  <si>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</si>
  <si>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</si>
  <si>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</si>
  <si>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</si>
  <si>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</si>
  <si>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</si>
  <si>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</si>
  <si>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</si>
  <si>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</si>
  <si>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</si>
  <si>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</si>
  <si>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</si>
  <si>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</si>
  <si>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</si>
  <si>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</si>
  <si>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</si>
  <si>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</si>
  <si>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</si>
  <si>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</si>
  <si>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</si>
  <si>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</si>
  <si>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</si>
  <si>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</si>
  <si>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</si>
  <si>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</si>
  <si>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</si>
  <si>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</si>
  <si>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</si>
  <si>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</si>
  <si>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</si>
  <si>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</si>
  <si>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</si>
  <si>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</si>
  <si>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</si>
  <si>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</si>
  <si>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</si>
  <si>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</si>
  <si>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</si>
  <si>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</si>
  <si>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</si>
  <si>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</si>
  <si>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</si>
  <si>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</si>
  <si>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</si>
  <si>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</si>
  <si>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</si>
  <si>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</si>
  <si>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</si>
  <si>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</si>
  <si>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</si>
  <si>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</si>
  <si>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</si>
  <si>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</si>
  <si>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</si>
  <si>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</si>
  <si>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</si>
  <si>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</si>
  <si>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</si>
  <si>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</si>
  <si>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</si>
  <si>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</si>
  <si>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</si>
  <si>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</si>
  <si>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</si>
  <si>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</si>
  <si>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</si>
  <si>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</si>
  <si>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</si>
  <si>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</si>
  <si>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</si>
  <si>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</si>
  <si>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</si>
  <si>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</si>
  <si>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</si>
  <si>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</si>
  <si>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</si>
  <si>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</si>
  <si>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</si>
  <si>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</si>
  <si>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</si>
  <si>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</si>
  <si>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</si>
  <si>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</si>
  <si>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</si>
  <si>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</si>
  <si>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</si>
  <si>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</si>
  <si>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</si>
  <si>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</si>
  <si>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</si>
  <si>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</si>
  <si>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</si>
  <si>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</si>
  <si>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</si>
  <si>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</si>
  <si>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</si>
  <si>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</si>
  <si>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</si>
  <si>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</si>
  <si>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</si>
  <si>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</si>
  <si>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</si>
  <si>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</si>
  <si>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</si>
  <si>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</si>
  <si>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</si>
  <si>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</si>
  <si>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</si>
  <si>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</si>
  <si>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</si>
  <si>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</si>
  <si>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</si>
  <si>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</si>
  <si>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</si>
  <si>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</si>
  <si>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</si>
  <si>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</si>
  <si>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</si>
  <si>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</si>
  <si>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</si>
  <si>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</si>
  <si>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</si>
  <si>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</si>
  <si>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</si>
  <si>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</si>
  <si>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</si>
  <si>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</si>
  <si>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</si>
  <si>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</si>
  <si>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</si>
  <si>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</si>
  <si>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</si>
  <si>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</si>
  <si>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</si>
  <si>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</si>
  <si>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</si>
  <si>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</si>
  <si>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</si>
  <si>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</si>
  <si>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</si>
  <si>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</si>
  <si>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</si>
  <si>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</si>
  <si>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</si>
  <si>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</si>
  <si>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</si>
  <si>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</si>
  <si>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</si>
  <si>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</si>
  <si>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</si>
  <si>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</si>
  <si>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</si>
  <si>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</si>
  <si>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</si>
  <si>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</si>
  <si>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</si>
  <si>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</si>
  <si>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</si>
  <si>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</si>
  <si>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</si>
  <si>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</si>
  <si>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</si>
  <si>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</si>
  <si>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</si>
  <si>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W.E.F.17-10-2019</t>
  </si>
  <si>
    <t>PRICE LIST INDIAN OIL CORPORATION LTD. DOPW DAMAN DEPOT  W.E.F 17-10-2019</t>
  </si>
  <si>
    <t>PRICE LIST INDIAN OIL CORPORATION LTD. DOPW PUNE DEPOT  W.E.F 17-10-2019</t>
  </si>
  <si>
    <t>PRICE LIST INDIAN OIL CORPORATION LTD. RSC VAPI DEPOT  W.E.F.17-10-2019</t>
  </si>
  <si>
    <t>PRICE LIST INDIAN OIL CORPORATION LTD. EX. PANIPAT WORKS - SILVASSA W.E.F. 17-10-2019</t>
  </si>
  <si>
    <t>PRICE LIST INDIAN OIL CORPORATION LTD. EX. PANIPAT WORKS - BOISAR W.E.F.17-10-2019</t>
  </si>
  <si>
    <t>PRICE LIST INDIAN OIL CORPORATION LTD. EX. PANIPAT WO0RKS - SOLAN   W.E.F.17-10-2019</t>
  </si>
  <si>
    <t>PRICE LIST INDIAN OIL CORPORATION LTD. RSC NASIK DEPOT  W.E.F.17-10-2019</t>
  </si>
  <si>
    <t>PRICE LIST INDIAN OIL CORPORATION LTD. EX. CS VASAI DEPOT  W.E.F 17-10-2019</t>
  </si>
  <si>
    <t>Terms &amp; Conditons 17-10-2019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</si>
</sst>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21" fillId="0" borderId="22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6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190" fontId="0" fillId="25" borderId="17" xfId="0" applyNumberFormat="1" applyFont="1" applyFill="1" applyBorder="1" applyAlignment="1">
      <alignment/>
    </xf>
    <xf numFmtId="190" fontId="0" fillId="25" borderId="10" xfId="0" applyNumberFormat="1" applyFont="1" applyFill="1" applyBorder="1" applyAlignment="1">
      <alignment/>
    </xf>
    <xf numFmtId="190" fontId="0" fillId="25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0" fontId="0" fillId="0" borderId="17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190" fontId="0" fillId="0" borderId="17" xfId="0" applyNumberFormat="1" applyFill="1" applyBorder="1" applyAlignment="1">
      <alignment horizontal="center"/>
    </xf>
    <xf numFmtId="190" fontId="0" fillId="0" borderId="32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190" fontId="0" fillId="0" borderId="17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7" xfId="0" applyNumberFormat="1" applyFill="1" applyBorder="1" applyAlignment="1">
      <alignment/>
    </xf>
    <xf numFmtId="190" fontId="0" fillId="0" borderId="27" xfId="0" applyNumberFormat="1" applyFill="1" applyBorder="1" applyAlignment="1">
      <alignment horizontal="center"/>
    </xf>
    <xf numFmtId="190" fontId="0" fillId="0" borderId="28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90" fontId="0" fillId="25" borderId="10" xfId="0" applyNumberFormat="1" applyFont="1" applyFill="1" applyBorder="1" applyAlignment="1">
      <alignment/>
    </xf>
    <xf numFmtId="2" fontId="0" fillId="25" borderId="17" xfId="0" applyNumberFormat="1" applyFont="1" applyFill="1" applyBorder="1" applyAlignment="1">
      <alignment horizontal="right"/>
    </xf>
    <xf numFmtId="2" fontId="0" fillId="25" borderId="10" xfId="0" applyNumberFormat="1" applyFont="1" applyFill="1" applyBorder="1" applyAlignment="1">
      <alignment horizontal="right"/>
    </xf>
    <xf numFmtId="2" fontId="0" fillId="25" borderId="13" xfId="0" applyNumberFormat="1" applyFont="1" applyFill="1" applyBorder="1" applyAlignment="1">
      <alignment horizontal="right"/>
    </xf>
    <xf numFmtId="2" fontId="0" fillId="25" borderId="14" xfId="0" applyNumberFormat="1" applyFont="1" applyFill="1" applyBorder="1" applyAlignment="1">
      <alignment horizontal="right"/>
    </xf>
    <xf numFmtId="190" fontId="45" fillId="0" borderId="10" xfId="0" applyNumberFormat="1" applyFont="1" applyFill="1" applyBorder="1" applyAlignment="1">
      <alignment/>
    </xf>
    <xf numFmtId="190" fontId="45" fillId="0" borderId="14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90" fontId="0" fillId="25" borderId="14" xfId="0" applyNumberFormat="1" applyFont="1" applyFill="1" applyBorder="1" applyAlignment="1">
      <alignment/>
    </xf>
    <xf numFmtId="190" fontId="45" fillId="25" borderId="10" xfId="0" applyNumberFormat="1" applyFont="1" applyFill="1" applyBorder="1" applyAlignment="1">
      <alignment/>
    </xf>
    <xf numFmtId="190" fontId="0" fillId="25" borderId="17" xfId="0" applyNumberFormat="1" applyFill="1" applyBorder="1" applyAlignment="1">
      <alignment horizontal="right"/>
    </xf>
    <xf numFmtId="0" fontId="24" fillId="25" borderId="15" xfId="0" applyFont="1" applyFill="1" applyBorder="1" applyAlignment="1">
      <alignment horizontal="center"/>
    </xf>
    <xf numFmtId="49" fontId="0" fillId="26" borderId="11" xfId="0" applyNumberFormat="1" applyFont="1" applyFill="1" applyBorder="1" applyAlignment="1">
      <alignment/>
    </xf>
    <xf numFmtId="49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190" fontId="0" fillId="26" borderId="10" xfId="0" applyNumberFormat="1" applyFont="1" applyFill="1" applyBorder="1" applyAlignment="1">
      <alignment/>
    </xf>
    <xf numFmtId="190" fontId="0" fillId="26" borderId="17" xfId="0" applyNumberFormat="1" applyFill="1" applyBorder="1" applyAlignment="1">
      <alignment/>
    </xf>
    <xf numFmtId="190" fontId="0" fillId="26" borderId="17" xfId="0" applyNumberFormat="1" applyFont="1" applyFill="1" applyBorder="1" applyAlignment="1">
      <alignment/>
    </xf>
    <xf numFmtId="190" fontId="0" fillId="26" borderId="32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4">
      <selection activeCell="K18" sqref="K18"/>
    </sheetView>
  </sheetViews>
  <sheetFormatPr defaultColWidth="9.140625" defaultRowHeight="12.75"/>
  <cols>
    <col min="1" max="1" width="11.140625" style="131" bestFit="1" customWidth="1"/>
    <col min="2" max="2" width="19.28125" style="131" customWidth="1"/>
    <col min="3" max="3" width="6.28125" style="131" bestFit="1" customWidth="1"/>
    <col min="4" max="4" width="10.57421875" style="131" customWidth="1"/>
    <col min="5" max="6" width="11.00390625" style="131" customWidth="1"/>
    <col min="7" max="7" width="9.57421875" style="131" customWidth="1"/>
    <col min="8" max="8" width="8.57421875" style="131" bestFit="1" customWidth="1"/>
    <col min="9" max="9" width="9.57421875" style="131" bestFit="1" customWidth="1"/>
    <col min="10" max="10" width="18.00390625" style="131" customWidth="1"/>
    <col min="11" max="11" width="35.421875" style="131" bestFit="1" customWidth="1"/>
    <col min="12" max="12" width="16.28125" style="131" hidden="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:13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64"/>
      <c r="K7" s="163"/>
      <c r="L7" s="157"/>
      <c r="M7" s="164"/>
    </row>
    <row r="8" spans="1:13" ht="13.5" thickBot="1">
      <c r="A8" s="172"/>
      <c r="B8" s="160"/>
      <c r="C8" s="160"/>
      <c r="D8" s="160"/>
      <c r="E8" s="160"/>
      <c r="F8" s="160"/>
      <c r="G8" s="160"/>
      <c r="H8" s="160"/>
      <c r="I8" s="160"/>
      <c r="J8" s="173"/>
      <c r="K8" s="163"/>
      <c r="L8" s="157"/>
      <c r="M8" s="164"/>
    </row>
    <row r="9" spans="1:13" ht="16.5" customHeight="1" thickBot="1">
      <c r="A9" s="246" t="s">
        <v>179</v>
      </c>
      <c r="B9" s="247"/>
      <c r="C9" s="247"/>
      <c r="D9" s="247"/>
      <c r="E9" s="247"/>
      <c r="F9" s="247"/>
      <c r="G9" s="247"/>
      <c r="H9" s="247"/>
      <c r="I9" s="247"/>
      <c r="J9" s="248"/>
      <c r="K9" s="240" t="s">
        <v>121</v>
      </c>
      <c r="L9" s="241"/>
      <c r="M9" s="242"/>
    </row>
    <row r="10" spans="1:15" ht="16.5" customHeight="1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7"/>
      <c r="J10" s="248"/>
      <c r="K10" s="243"/>
      <c r="L10" s="244"/>
      <c r="M10" s="245"/>
      <c r="O10" s="133"/>
    </row>
    <row r="11" spans="1:13" ht="17.25" thickBot="1">
      <c r="A11" s="257" t="s">
        <v>14</v>
      </c>
      <c r="B11" s="258"/>
      <c r="C11" s="115" t="s">
        <v>7</v>
      </c>
      <c r="D11" s="115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81">
        <v>86463</v>
      </c>
      <c r="E12" s="99">
        <v>1100</v>
      </c>
      <c r="F12" s="99"/>
      <c r="G12" s="99">
        <v>1535</v>
      </c>
      <c r="H12" s="99">
        <f>(D12-E12+G12)*18%</f>
        <v>15641.64</v>
      </c>
      <c r="I12" s="141">
        <f>D12-E12+G12+H12</f>
        <v>102539.64</v>
      </c>
      <c r="J12" s="142">
        <f>I12-H12</f>
        <v>86898</v>
      </c>
      <c r="K12" s="23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82">
        <v>85663</v>
      </c>
      <c r="E13" s="99">
        <v>1100</v>
      </c>
      <c r="F13" s="99"/>
      <c r="G13" s="99">
        <v>1535</v>
      </c>
      <c r="H13" s="99">
        <f aca="true" t="shared" si="0" ref="H13:H33">(D13-E13+G13)*18%</f>
        <v>15497.64</v>
      </c>
      <c r="I13" s="141">
        <f aca="true" t="shared" si="1" ref="I13:I33">D13-E13+G13+H13</f>
        <v>101595.64</v>
      </c>
      <c r="J13" s="142">
        <f aca="true" t="shared" si="2" ref="J13:J33">I13-H13</f>
        <v>86098</v>
      </c>
      <c r="K13" s="23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82">
        <v>86463</v>
      </c>
      <c r="E14" s="99">
        <v>1100</v>
      </c>
      <c r="F14" s="99"/>
      <c r="G14" s="99">
        <v>1535</v>
      </c>
      <c r="H14" s="99">
        <f t="shared" si="0"/>
        <v>15641.64</v>
      </c>
      <c r="I14" s="141">
        <f t="shared" si="1"/>
        <v>102539.64</v>
      </c>
      <c r="J14" s="142">
        <f t="shared" si="2"/>
        <v>86898</v>
      </c>
      <c r="K14" s="23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82">
        <v>86663</v>
      </c>
      <c r="E15" s="99">
        <v>1100</v>
      </c>
      <c r="F15" s="99"/>
      <c r="G15" s="99">
        <v>1535</v>
      </c>
      <c r="H15" s="99">
        <f t="shared" si="0"/>
        <v>15677.64</v>
      </c>
      <c r="I15" s="141">
        <f t="shared" si="1"/>
        <v>102775.64</v>
      </c>
      <c r="J15" s="142">
        <f t="shared" si="2"/>
        <v>87098</v>
      </c>
      <c r="K15" s="23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82">
        <v>89293</v>
      </c>
      <c r="E16" s="99">
        <v>1100</v>
      </c>
      <c r="F16" s="99"/>
      <c r="G16" s="99">
        <v>1535</v>
      </c>
      <c r="H16" s="99">
        <f t="shared" si="0"/>
        <v>16151.039999999999</v>
      </c>
      <c r="I16" s="141">
        <f t="shared" si="1"/>
        <v>105879.04</v>
      </c>
      <c r="J16" s="142">
        <f t="shared" si="2"/>
        <v>89728</v>
      </c>
      <c r="K16" s="23" t="s">
        <v>127</v>
      </c>
      <c r="L16" s="23"/>
      <c r="M16" s="145">
        <v>800</v>
      </c>
    </row>
    <row r="17" spans="1:13" ht="17.25" thickBot="1">
      <c r="A17" s="144" t="s">
        <v>6</v>
      </c>
      <c r="B17" s="102" t="s">
        <v>17</v>
      </c>
      <c r="C17" s="103">
        <v>3</v>
      </c>
      <c r="D17" s="82">
        <v>87463</v>
      </c>
      <c r="E17" s="99">
        <v>1100</v>
      </c>
      <c r="F17" s="99"/>
      <c r="G17" s="99">
        <v>1535</v>
      </c>
      <c r="H17" s="99">
        <f t="shared" si="0"/>
        <v>15821.64</v>
      </c>
      <c r="I17" s="141">
        <f t="shared" si="1"/>
        <v>103719.64</v>
      </c>
      <c r="J17" s="142">
        <f t="shared" si="2"/>
        <v>87898</v>
      </c>
      <c r="K17" s="29" t="s">
        <v>128</v>
      </c>
      <c r="L17" s="29"/>
      <c r="M17" s="147">
        <v>900</v>
      </c>
    </row>
    <row r="18" spans="1:10" ht="13.5" thickBot="1">
      <c r="A18" s="144" t="s">
        <v>18</v>
      </c>
      <c r="B18" s="102" t="s">
        <v>19</v>
      </c>
      <c r="C18" s="103">
        <v>11</v>
      </c>
      <c r="D18" s="82">
        <v>88313</v>
      </c>
      <c r="E18" s="99">
        <v>1100</v>
      </c>
      <c r="F18" s="99"/>
      <c r="G18" s="99">
        <v>1535</v>
      </c>
      <c r="H18" s="99">
        <f t="shared" si="0"/>
        <v>15974.64</v>
      </c>
      <c r="I18" s="141">
        <f t="shared" si="1"/>
        <v>104722.64</v>
      </c>
      <c r="J18" s="142">
        <f t="shared" si="2"/>
        <v>88748</v>
      </c>
    </row>
    <row r="19" spans="1:13" ht="17.25" thickBot="1">
      <c r="A19" s="144" t="s">
        <v>156</v>
      </c>
      <c r="B19" s="102" t="s">
        <v>79</v>
      </c>
      <c r="C19" s="103">
        <v>12</v>
      </c>
      <c r="D19" s="82">
        <v>93793</v>
      </c>
      <c r="E19" s="99">
        <v>1100</v>
      </c>
      <c r="F19" s="99"/>
      <c r="G19" s="99">
        <v>1535</v>
      </c>
      <c r="H19" s="99">
        <f t="shared" si="0"/>
        <v>16961.04</v>
      </c>
      <c r="I19" s="141">
        <f t="shared" si="1"/>
        <v>111189.04000000001</v>
      </c>
      <c r="J19" s="142">
        <f t="shared" si="2"/>
        <v>94228</v>
      </c>
      <c r="K19" s="25"/>
      <c r="L19" s="25"/>
      <c r="M19" s="165"/>
    </row>
    <row r="20" spans="1:13" ht="17.25" thickBot="1">
      <c r="A20" s="144" t="s">
        <v>95</v>
      </c>
      <c r="B20" s="102" t="s">
        <v>94</v>
      </c>
      <c r="C20" s="103">
        <v>1.9</v>
      </c>
      <c r="D20" s="82">
        <v>94793</v>
      </c>
      <c r="E20" s="99">
        <v>1100</v>
      </c>
      <c r="F20" s="99"/>
      <c r="G20" s="99">
        <v>1535</v>
      </c>
      <c r="H20" s="99">
        <f t="shared" si="0"/>
        <v>17141.04</v>
      </c>
      <c r="I20" s="141">
        <f t="shared" si="1"/>
        <v>112369.04000000001</v>
      </c>
      <c r="J20" s="142">
        <f t="shared" si="2"/>
        <v>95228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82">
        <v>92993</v>
      </c>
      <c r="E21" s="99">
        <v>1100</v>
      </c>
      <c r="F21" s="99"/>
      <c r="G21" s="99">
        <v>1535</v>
      </c>
      <c r="H21" s="99">
        <f t="shared" si="0"/>
        <v>16817.04</v>
      </c>
      <c r="I21" s="141">
        <f t="shared" si="1"/>
        <v>110245.04000000001</v>
      </c>
      <c r="J21" s="142">
        <f t="shared" si="2"/>
        <v>93428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82">
        <v>88143</v>
      </c>
      <c r="E22" s="99">
        <v>1100</v>
      </c>
      <c r="F22" s="99"/>
      <c r="G22" s="99">
        <v>1535</v>
      </c>
      <c r="H22" s="99">
        <f t="shared" si="0"/>
        <v>15944.039999999999</v>
      </c>
      <c r="I22" s="141">
        <f t="shared" si="1"/>
        <v>104522.04</v>
      </c>
      <c r="J22" s="142">
        <f t="shared" si="2"/>
        <v>88578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82">
        <v>89993</v>
      </c>
      <c r="E23" s="99">
        <v>1100</v>
      </c>
      <c r="F23" s="99"/>
      <c r="G23" s="99">
        <v>1535</v>
      </c>
      <c r="H23" s="99">
        <f t="shared" si="0"/>
        <v>16277.039999999999</v>
      </c>
      <c r="I23" s="141">
        <f t="shared" si="1"/>
        <v>106705.04</v>
      </c>
      <c r="J23" s="142">
        <f t="shared" si="2"/>
        <v>90428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82">
        <v>88093</v>
      </c>
      <c r="E24" s="99">
        <v>1100</v>
      </c>
      <c r="F24" s="99"/>
      <c r="G24" s="99">
        <v>1535</v>
      </c>
      <c r="H24" s="99">
        <f t="shared" si="0"/>
        <v>15935.039999999999</v>
      </c>
      <c r="I24" s="141">
        <f t="shared" si="1"/>
        <v>104463.04</v>
      </c>
      <c r="J24" s="142">
        <f t="shared" si="2"/>
        <v>88528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82">
        <v>91443</v>
      </c>
      <c r="E25" s="99">
        <v>1100</v>
      </c>
      <c r="F25" s="99"/>
      <c r="G25" s="99">
        <v>1535</v>
      </c>
      <c r="H25" s="99">
        <f t="shared" si="0"/>
        <v>16538.04</v>
      </c>
      <c r="I25" s="141">
        <f t="shared" si="1"/>
        <v>108416.04000000001</v>
      </c>
      <c r="J25" s="142">
        <f t="shared" si="2"/>
        <v>91878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82">
        <v>90643</v>
      </c>
      <c r="E26" s="99">
        <v>1100</v>
      </c>
      <c r="F26" s="99"/>
      <c r="G26" s="99">
        <v>1535</v>
      </c>
      <c r="H26" s="99">
        <f t="shared" si="0"/>
        <v>16394.04</v>
      </c>
      <c r="I26" s="141">
        <f t="shared" si="1"/>
        <v>107472.04000000001</v>
      </c>
      <c r="J26" s="142">
        <f t="shared" si="2"/>
        <v>91078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82">
        <v>89543</v>
      </c>
      <c r="E27" s="99">
        <v>1100</v>
      </c>
      <c r="F27" s="99"/>
      <c r="G27" s="99">
        <v>1535</v>
      </c>
      <c r="H27" s="99">
        <f t="shared" si="0"/>
        <v>16196.039999999999</v>
      </c>
      <c r="I27" s="141">
        <f t="shared" si="1"/>
        <v>106174.04</v>
      </c>
      <c r="J27" s="142">
        <f t="shared" si="2"/>
        <v>89978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82">
        <v>88123</v>
      </c>
      <c r="E28" s="99">
        <v>1100</v>
      </c>
      <c r="F28" s="99"/>
      <c r="G28" s="99">
        <v>1535</v>
      </c>
      <c r="H28" s="99">
        <f t="shared" si="0"/>
        <v>15940.439999999999</v>
      </c>
      <c r="I28" s="141">
        <f t="shared" si="1"/>
        <v>104498.44</v>
      </c>
      <c r="J28" s="142">
        <f t="shared" si="2"/>
        <v>88558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82">
        <v>89493</v>
      </c>
      <c r="E29" s="99">
        <v>1100</v>
      </c>
      <c r="F29" s="99"/>
      <c r="G29" s="99">
        <v>1535</v>
      </c>
      <c r="H29" s="99">
        <f t="shared" si="0"/>
        <v>16187.039999999999</v>
      </c>
      <c r="I29" s="141">
        <f t="shared" si="1"/>
        <v>106115.04</v>
      </c>
      <c r="J29" s="142">
        <f t="shared" si="2"/>
        <v>89928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82">
        <v>89593</v>
      </c>
      <c r="E30" s="99">
        <v>1100</v>
      </c>
      <c r="F30" s="99"/>
      <c r="G30" s="99">
        <v>1535</v>
      </c>
      <c r="H30" s="99">
        <f t="shared" si="0"/>
        <v>16205.039999999999</v>
      </c>
      <c r="I30" s="141">
        <f t="shared" si="1"/>
        <v>106233.04</v>
      </c>
      <c r="J30" s="142">
        <f t="shared" si="2"/>
        <v>90028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82">
        <v>90313</v>
      </c>
      <c r="E31" s="99">
        <v>1100</v>
      </c>
      <c r="F31" s="99"/>
      <c r="G31" s="99">
        <v>1535</v>
      </c>
      <c r="H31" s="99">
        <f t="shared" si="0"/>
        <v>16334.64</v>
      </c>
      <c r="I31" s="141">
        <f t="shared" si="1"/>
        <v>107082.64</v>
      </c>
      <c r="J31" s="142">
        <f t="shared" si="2"/>
        <v>90748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83">
        <v>90963</v>
      </c>
      <c r="E32" s="99">
        <v>1100</v>
      </c>
      <c r="F32" s="99"/>
      <c r="G32" s="99">
        <v>1535</v>
      </c>
      <c r="H32" s="99">
        <f>(D32-E32+G32)*18%</f>
        <v>16451.64</v>
      </c>
      <c r="I32" s="141">
        <f>D32-E32+G32+H32</f>
        <v>107849.64</v>
      </c>
      <c r="J32" s="142">
        <f>I32-H32</f>
        <v>91398</v>
      </c>
      <c r="K32" s="25"/>
      <c r="L32" s="25"/>
      <c r="M32" s="165"/>
    </row>
    <row r="33" spans="1:10" ht="13.5" thickBot="1">
      <c r="A33" s="169" t="s">
        <v>97</v>
      </c>
      <c r="B33" s="170" t="s">
        <v>99</v>
      </c>
      <c r="C33" s="108" t="s">
        <v>100</v>
      </c>
      <c r="D33" s="83">
        <v>90963</v>
      </c>
      <c r="E33" s="205">
        <v>1100</v>
      </c>
      <c r="F33" s="205"/>
      <c r="G33" s="99">
        <v>1535</v>
      </c>
      <c r="H33" s="205">
        <f t="shared" si="0"/>
        <v>16451.64</v>
      </c>
      <c r="I33" s="206">
        <f t="shared" si="1"/>
        <v>107849.64</v>
      </c>
      <c r="J33" s="207">
        <f t="shared" si="2"/>
        <v>91398</v>
      </c>
    </row>
    <row r="34" spans="2:9" ht="13.5" thickBot="1">
      <c r="B34" s="132"/>
      <c r="D34" s="133"/>
      <c r="E34" s="133"/>
      <c r="F34" s="133"/>
      <c r="G34" s="133"/>
      <c r="H34" s="133"/>
      <c r="I34" s="208"/>
    </row>
    <row r="35" spans="1:13" ht="13.5" customHeight="1" thickBot="1">
      <c r="A35" s="246" t="s">
        <v>22</v>
      </c>
      <c r="B35" s="247"/>
      <c r="C35" s="247"/>
      <c r="D35" s="247"/>
      <c r="E35" s="247"/>
      <c r="F35" s="247"/>
      <c r="G35" s="247"/>
      <c r="H35" s="247"/>
      <c r="I35" s="247"/>
      <c r="J35" s="248"/>
      <c r="K35" s="240" t="s">
        <v>129</v>
      </c>
      <c r="L35" s="241"/>
      <c r="M35" s="242"/>
    </row>
    <row r="36" spans="1:13" ht="13.5" customHeight="1" thickBot="1">
      <c r="A36" s="249" t="s">
        <v>14</v>
      </c>
      <c r="B36" s="250"/>
      <c r="C36" s="171" t="s">
        <v>7</v>
      </c>
      <c r="D36" s="115" t="s">
        <v>0</v>
      </c>
      <c r="E36" s="115" t="s">
        <v>15</v>
      </c>
      <c r="F36" s="115"/>
      <c r="G36" s="150" t="s">
        <v>16</v>
      </c>
      <c r="H36" s="115" t="s">
        <v>167</v>
      </c>
      <c r="I36" s="115" t="s">
        <v>1</v>
      </c>
      <c r="J36" s="69" t="s">
        <v>69</v>
      </c>
      <c r="K36" s="244"/>
      <c r="L36" s="244"/>
      <c r="M36" s="245"/>
    </row>
    <row r="37" spans="1:13" ht="13.5" customHeight="1" thickBot="1">
      <c r="A37" s="140" t="s">
        <v>6</v>
      </c>
      <c r="B37" s="97" t="s">
        <v>23</v>
      </c>
      <c r="C37" s="98">
        <v>0.9</v>
      </c>
      <c r="D37" s="81">
        <v>76495</v>
      </c>
      <c r="E37" s="99">
        <v>1100</v>
      </c>
      <c r="F37" s="99">
        <v>0</v>
      </c>
      <c r="G37" s="99">
        <v>1535</v>
      </c>
      <c r="H37" s="99">
        <f aca="true" t="shared" si="3" ref="H37:H54">(D37-E37-F37+G37)*18%</f>
        <v>13847.4</v>
      </c>
      <c r="I37" s="141">
        <f aca="true" t="shared" si="4" ref="I37:I54">D37-E37-F37+G37+H37</f>
        <v>90777.4</v>
      </c>
      <c r="J37" s="142">
        <f>I37-H37</f>
        <v>76930</v>
      </c>
      <c r="K37" s="22" t="s">
        <v>130</v>
      </c>
      <c r="L37" s="22"/>
      <c r="M37" s="143">
        <v>300</v>
      </c>
    </row>
    <row r="38" spans="1:13" s="146" customFormat="1" ht="13.5" customHeight="1" thickBot="1">
      <c r="A38" s="144" t="s">
        <v>107</v>
      </c>
      <c r="B38" s="102" t="s">
        <v>106</v>
      </c>
      <c r="C38" s="103">
        <v>1.2</v>
      </c>
      <c r="D38" s="82">
        <v>76461</v>
      </c>
      <c r="E38" s="99">
        <v>1100</v>
      </c>
      <c r="F38" s="99">
        <v>0</v>
      </c>
      <c r="G38" s="99">
        <v>1535</v>
      </c>
      <c r="H38" s="99">
        <f t="shared" si="3"/>
        <v>13841.279999999999</v>
      </c>
      <c r="I38" s="141">
        <f t="shared" si="4"/>
        <v>90737.28</v>
      </c>
      <c r="J38" s="142">
        <f aca="true" t="shared" si="5" ref="J38:J54">I38-H38</f>
        <v>76896</v>
      </c>
      <c r="K38" s="23" t="s">
        <v>131</v>
      </c>
      <c r="L38" s="23"/>
      <c r="M38" s="145">
        <v>400</v>
      </c>
    </row>
    <row r="39" spans="1:13" ht="17.25" thickBot="1">
      <c r="A39" s="144" t="s">
        <v>5</v>
      </c>
      <c r="B39" s="102" t="s">
        <v>172</v>
      </c>
      <c r="C39" s="103">
        <v>2.7</v>
      </c>
      <c r="D39" s="82">
        <v>72605</v>
      </c>
      <c r="E39" s="99">
        <v>1100</v>
      </c>
      <c r="F39" s="99">
        <v>0</v>
      </c>
      <c r="G39" s="99">
        <v>1535</v>
      </c>
      <c r="H39" s="99">
        <f>(D39-E39-F39+G39)*18%</f>
        <v>13147.199999999999</v>
      </c>
      <c r="I39" s="141">
        <f>D39-E39-F39+G39+H39</f>
        <v>86187.2</v>
      </c>
      <c r="J39" s="142">
        <f>I39-H39</f>
        <v>73040</v>
      </c>
      <c r="K39" s="23" t="s">
        <v>132</v>
      </c>
      <c r="L39" s="23"/>
      <c r="M39" s="145">
        <v>500</v>
      </c>
    </row>
    <row r="40" spans="1:13" ht="17.25" thickBot="1">
      <c r="A40" s="144" t="s">
        <v>5</v>
      </c>
      <c r="B40" s="128" t="s">
        <v>11</v>
      </c>
      <c r="C40" s="103">
        <v>8</v>
      </c>
      <c r="D40" s="82">
        <v>72605</v>
      </c>
      <c r="E40" s="99">
        <v>1100</v>
      </c>
      <c r="F40" s="99">
        <v>0</v>
      </c>
      <c r="G40" s="99">
        <v>1535</v>
      </c>
      <c r="H40" s="99">
        <f t="shared" si="3"/>
        <v>13147.199999999999</v>
      </c>
      <c r="I40" s="141">
        <f t="shared" si="4"/>
        <v>86187.2</v>
      </c>
      <c r="J40" s="142">
        <f t="shared" si="5"/>
        <v>73040</v>
      </c>
      <c r="K40" s="23" t="s">
        <v>133</v>
      </c>
      <c r="L40" s="23"/>
      <c r="M40" s="145">
        <v>600</v>
      </c>
    </row>
    <row r="41" spans="1:13" ht="17.25" thickBot="1">
      <c r="A41" s="144" t="s">
        <v>5</v>
      </c>
      <c r="B41" s="128" t="s">
        <v>108</v>
      </c>
      <c r="C41" s="103">
        <v>8</v>
      </c>
      <c r="D41" s="82">
        <v>74105</v>
      </c>
      <c r="E41" s="99">
        <v>1100</v>
      </c>
      <c r="F41" s="99">
        <v>0</v>
      </c>
      <c r="G41" s="99">
        <v>1535</v>
      </c>
      <c r="H41" s="99">
        <f t="shared" si="3"/>
        <v>13417.199999999999</v>
      </c>
      <c r="I41" s="141">
        <f t="shared" si="4"/>
        <v>87957.2</v>
      </c>
      <c r="J41" s="142">
        <f t="shared" si="5"/>
        <v>74540</v>
      </c>
      <c r="K41" s="23" t="s">
        <v>134</v>
      </c>
      <c r="L41" s="23"/>
      <c r="M41" s="145">
        <v>700</v>
      </c>
    </row>
    <row r="42" spans="1:13" s="146" customFormat="1" ht="17.25" thickBot="1">
      <c r="A42" s="144" t="s">
        <v>24</v>
      </c>
      <c r="B42" s="128" t="s">
        <v>89</v>
      </c>
      <c r="C42" s="103">
        <v>18</v>
      </c>
      <c r="D42" s="82">
        <v>74051</v>
      </c>
      <c r="E42" s="99">
        <v>1100</v>
      </c>
      <c r="F42" s="99">
        <v>0</v>
      </c>
      <c r="G42" s="99">
        <v>1535</v>
      </c>
      <c r="H42" s="99">
        <f t="shared" si="3"/>
        <v>13407.48</v>
      </c>
      <c r="I42" s="141">
        <f t="shared" si="4"/>
        <v>87893.48</v>
      </c>
      <c r="J42" s="142">
        <f t="shared" si="5"/>
        <v>74486</v>
      </c>
      <c r="K42" s="23" t="s">
        <v>135</v>
      </c>
      <c r="L42" s="23"/>
      <c r="M42" s="145">
        <v>750</v>
      </c>
    </row>
    <row r="43" spans="1:13" s="109" customFormat="1" ht="17.25" thickBot="1">
      <c r="A43" s="144" t="s">
        <v>9</v>
      </c>
      <c r="B43" s="105" t="s">
        <v>8</v>
      </c>
      <c r="C43" s="103">
        <v>1.2</v>
      </c>
      <c r="D43" s="82">
        <v>72535</v>
      </c>
      <c r="E43" s="99">
        <v>1100</v>
      </c>
      <c r="F43" s="99">
        <v>0</v>
      </c>
      <c r="G43" s="99">
        <v>1535</v>
      </c>
      <c r="H43" s="99">
        <f t="shared" si="3"/>
        <v>13134.6</v>
      </c>
      <c r="I43" s="141">
        <f t="shared" si="4"/>
        <v>86104.6</v>
      </c>
      <c r="J43" s="142">
        <f t="shared" si="5"/>
        <v>72970</v>
      </c>
      <c r="K43" s="29" t="s">
        <v>136</v>
      </c>
      <c r="L43" s="29"/>
      <c r="M43" s="147">
        <v>800</v>
      </c>
    </row>
    <row r="44" spans="1:10" s="109" customFormat="1" ht="13.5" thickBot="1">
      <c r="A44" s="144" t="s">
        <v>71</v>
      </c>
      <c r="B44" s="102" t="s">
        <v>70</v>
      </c>
      <c r="C44" s="103">
        <v>0.35</v>
      </c>
      <c r="D44" s="82">
        <v>74632</v>
      </c>
      <c r="E44" s="99">
        <v>1100</v>
      </c>
      <c r="F44" s="99">
        <v>0</v>
      </c>
      <c r="G44" s="99">
        <v>1535</v>
      </c>
      <c r="H44" s="99">
        <f t="shared" si="3"/>
        <v>13512.06</v>
      </c>
      <c r="I44" s="141">
        <f t="shared" si="4"/>
        <v>88579.06</v>
      </c>
      <c r="J44" s="142">
        <f t="shared" si="5"/>
        <v>75067</v>
      </c>
    </row>
    <row r="45" spans="1:10" s="109" customFormat="1" ht="13.5" thickBot="1">
      <c r="A45" s="144" t="s">
        <v>10</v>
      </c>
      <c r="B45" s="105" t="s">
        <v>113</v>
      </c>
      <c r="C45" s="103">
        <v>0.28</v>
      </c>
      <c r="D45" s="82">
        <v>74945</v>
      </c>
      <c r="E45" s="99">
        <v>1100</v>
      </c>
      <c r="F45" s="99">
        <v>0</v>
      </c>
      <c r="G45" s="99">
        <v>1535</v>
      </c>
      <c r="H45" s="99">
        <f t="shared" si="3"/>
        <v>13568.4</v>
      </c>
      <c r="I45" s="141">
        <f t="shared" si="4"/>
        <v>88948.4</v>
      </c>
      <c r="J45" s="142">
        <f t="shared" si="5"/>
        <v>75380</v>
      </c>
    </row>
    <row r="46" spans="1:10" s="109" customFormat="1" ht="13.5" thickBot="1">
      <c r="A46" s="144" t="s">
        <v>10</v>
      </c>
      <c r="B46" s="105" t="s">
        <v>112</v>
      </c>
      <c r="C46" s="148">
        <v>0.22</v>
      </c>
      <c r="D46" s="220">
        <v>74945</v>
      </c>
      <c r="E46" s="99">
        <v>1100</v>
      </c>
      <c r="F46" s="99">
        <v>0</v>
      </c>
      <c r="G46" s="99">
        <v>1535</v>
      </c>
      <c r="H46" s="99">
        <f t="shared" si="3"/>
        <v>13568.4</v>
      </c>
      <c r="I46" s="141">
        <f t="shared" si="4"/>
        <v>88948.4</v>
      </c>
      <c r="J46" s="142">
        <f t="shared" si="5"/>
        <v>75380</v>
      </c>
    </row>
    <row r="47" spans="1:13" s="109" customFormat="1" ht="13.5" thickBot="1">
      <c r="A47" s="144" t="s">
        <v>33</v>
      </c>
      <c r="B47" s="102" t="s">
        <v>34</v>
      </c>
      <c r="C47" s="103">
        <v>0.43</v>
      </c>
      <c r="D47" s="82">
        <v>78905</v>
      </c>
      <c r="E47" s="99">
        <v>1100</v>
      </c>
      <c r="F47" s="99">
        <v>0</v>
      </c>
      <c r="G47" s="99">
        <v>1535</v>
      </c>
      <c r="H47" s="99">
        <f t="shared" si="3"/>
        <v>14281.199999999999</v>
      </c>
      <c r="I47" s="141">
        <f t="shared" si="4"/>
        <v>93621.2</v>
      </c>
      <c r="J47" s="142">
        <f t="shared" si="5"/>
        <v>79340</v>
      </c>
      <c r="K47" s="160"/>
      <c r="L47" s="160"/>
      <c r="M47" s="160"/>
    </row>
    <row r="48" spans="1:13" s="149" customFormat="1" ht="13.5" thickBot="1">
      <c r="A48" s="144" t="s">
        <v>33</v>
      </c>
      <c r="B48" s="102" t="s">
        <v>93</v>
      </c>
      <c r="C48" s="103">
        <v>0.22</v>
      </c>
      <c r="D48" s="82">
        <v>80355</v>
      </c>
      <c r="E48" s="99">
        <v>1100</v>
      </c>
      <c r="F48" s="99">
        <v>0</v>
      </c>
      <c r="G48" s="99">
        <v>1535</v>
      </c>
      <c r="H48" s="99">
        <f t="shared" si="3"/>
        <v>14542.199999999999</v>
      </c>
      <c r="I48" s="141">
        <f t="shared" si="4"/>
        <v>95332.2</v>
      </c>
      <c r="J48" s="142">
        <f t="shared" si="5"/>
        <v>80790</v>
      </c>
      <c r="K48" s="209"/>
      <c r="L48" s="209"/>
      <c r="M48" s="209"/>
    </row>
    <row r="49" spans="1:13" ht="13.5" thickBot="1">
      <c r="A49" s="144" t="s">
        <v>33</v>
      </c>
      <c r="B49" s="102" t="s">
        <v>91</v>
      </c>
      <c r="C49" s="103"/>
      <c r="D49" s="82">
        <v>76175</v>
      </c>
      <c r="E49" s="99">
        <v>1100</v>
      </c>
      <c r="F49" s="99">
        <v>0</v>
      </c>
      <c r="G49" s="99">
        <v>1535</v>
      </c>
      <c r="H49" s="99">
        <f t="shared" si="3"/>
        <v>13789.8</v>
      </c>
      <c r="I49" s="141">
        <f t="shared" si="4"/>
        <v>90399.8</v>
      </c>
      <c r="J49" s="142">
        <f t="shared" si="5"/>
        <v>76610</v>
      </c>
      <c r="K49" s="160"/>
      <c r="L49" s="160"/>
      <c r="M49" s="160"/>
    </row>
    <row r="50" spans="1:13" s="149" customFormat="1" ht="13.5" thickBot="1">
      <c r="A50" s="144" t="s">
        <v>33</v>
      </c>
      <c r="B50" s="102" t="s">
        <v>111</v>
      </c>
      <c r="C50" s="103"/>
      <c r="D50" s="82">
        <v>79795</v>
      </c>
      <c r="E50" s="99">
        <v>1100</v>
      </c>
      <c r="F50" s="99">
        <v>0</v>
      </c>
      <c r="G50" s="99">
        <v>1535</v>
      </c>
      <c r="H50" s="99">
        <f t="shared" si="3"/>
        <v>14441.4</v>
      </c>
      <c r="I50" s="141">
        <f t="shared" si="4"/>
        <v>94671.4</v>
      </c>
      <c r="J50" s="142">
        <f t="shared" si="5"/>
        <v>80230</v>
      </c>
      <c r="K50" s="160"/>
      <c r="L50" s="160"/>
      <c r="M50" s="160"/>
    </row>
    <row r="51" spans="1:13" ht="13.5" thickBot="1">
      <c r="A51" s="144" t="s">
        <v>2</v>
      </c>
      <c r="B51" s="128" t="s">
        <v>3</v>
      </c>
      <c r="C51" s="103" t="s">
        <v>27</v>
      </c>
      <c r="D51" s="82">
        <v>68938</v>
      </c>
      <c r="E51" s="127">
        <v>0</v>
      </c>
      <c r="F51" s="125">
        <v>0</v>
      </c>
      <c r="G51" s="99">
        <v>1535</v>
      </c>
      <c r="H51" s="99">
        <f t="shared" si="3"/>
        <v>12685.14</v>
      </c>
      <c r="I51" s="141">
        <f t="shared" si="4"/>
        <v>83158.14</v>
      </c>
      <c r="J51" s="142">
        <f t="shared" si="5"/>
        <v>70473</v>
      </c>
      <c r="K51" s="251"/>
      <c r="L51" s="251"/>
      <c r="M51" s="209"/>
    </row>
    <row r="52" spans="1:13" ht="14.25" thickBot="1">
      <c r="A52" s="144" t="s">
        <v>2</v>
      </c>
      <c r="B52" s="128" t="s">
        <v>4</v>
      </c>
      <c r="C52" s="103" t="s">
        <v>27</v>
      </c>
      <c r="D52" s="82">
        <v>64794</v>
      </c>
      <c r="E52" s="127">
        <v>0</v>
      </c>
      <c r="F52" s="125">
        <v>0</v>
      </c>
      <c r="G52" s="99">
        <v>1535</v>
      </c>
      <c r="H52" s="99">
        <f t="shared" si="3"/>
        <v>11939.22</v>
      </c>
      <c r="I52" s="141">
        <f t="shared" si="4"/>
        <v>78268.22</v>
      </c>
      <c r="J52" s="142">
        <f t="shared" si="5"/>
        <v>66329</v>
      </c>
      <c r="K52" s="20"/>
      <c r="L52" s="210"/>
      <c r="M52" s="160"/>
    </row>
    <row r="53" spans="1:13" s="149" customFormat="1" ht="13.5" thickBot="1">
      <c r="A53" s="144" t="s">
        <v>2</v>
      </c>
      <c r="B53" s="102" t="s">
        <v>13</v>
      </c>
      <c r="C53" s="103" t="s">
        <v>27</v>
      </c>
      <c r="D53" s="82">
        <v>68075</v>
      </c>
      <c r="E53" s="127">
        <v>0</v>
      </c>
      <c r="F53" s="125">
        <v>0</v>
      </c>
      <c r="G53" s="99">
        <v>1535</v>
      </c>
      <c r="H53" s="99">
        <f t="shared" si="3"/>
        <v>12529.8</v>
      </c>
      <c r="I53" s="141">
        <f t="shared" si="4"/>
        <v>82139.8</v>
      </c>
      <c r="J53" s="142">
        <f t="shared" si="5"/>
        <v>69610</v>
      </c>
      <c r="K53" s="211"/>
      <c r="L53" s="210"/>
      <c r="M53" s="160"/>
    </row>
    <row r="54" spans="1:13" ht="13.5" thickBot="1">
      <c r="A54" s="63" t="s">
        <v>2</v>
      </c>
      <c r="B54" s="19" t="s">
        <v>28</v>
      </c>
      <c r="C54" s="108" t="s">
        <v>27</v>
      </c>
      <c r="D54" s="83">
        <v>69815</v>
      </c>
      <c r="E54" s="130">
        <v>0</v>
      </c>
      <c r="F54" s="212">
        <v>0</v>
      </c>
      <c r="G54" s="99">
        <v>1535</v>
      </c>
      <c r="H54" s="205">
        <f t="shared" si="3"/>
        <v>12843</v>
      </c>
      <c r="I54" s="206">
        <f t="shared" si="4"/>
        <v>84193</v>
      </c>
      <c r="J54" s="207">
        <f t="shared" si="5"/>
        <v>71350</v>
      </c>
      <c r="K54" s="211"/>
      <c r="L54" s="210"/>
      <c r="M54" s="160"/>
    </row>
    <row r="55" spans="2:13" ht="15.75" customHeight="1" thickBot="1">
      <c r="B55" s="132"/>
      <c r="D55" s="133"/>
      <c r="G55" s="133"/>
      <c r="H55" s="133"/>
      <c r="I55" s="208"/>
      <c r="K55" s="20" t="s">
        <v>92</v>
      </c>
      <c r="L55" s="210"/>
      <c r="M55" s="160"/>
    </row>
    <row r="56" spans="1:13" ht="15.75" customHeight="1" thickBot="1">
      <c r="A56" s="246" t="s">
        <v>25</v>
      </c>
      <c r="B56" s="247"/>
      <c r="C56" s="247"/>
      <c r="D56" s="247"/>
      <c r="E56" s="247"/>
      <c r="F56" s="247"/>
      <c r="G56" s="247"/>
      <c r="H56" s="247"/>
      <c r="I56" s="247"/>
      <c r="J56" s="248"/>
      <c r="K56" s="160"/>
      <c r="L56" s="160"/>
      <c r="M56" s="160"/>
    </row>
    <row r="57" spans="1:13" ht="13.5" thickBot="1">
      <c r="A57" s="257" t="s">
        <v>14</v>
      </c>
      <c r="B57" s="258"/>
      <c r="C57" s="150" t="s">
        <v>7</v>
      </c>
      <c r="D57" s="115" t="s">
        <v>0</v>
      </c>
      <c r="E57" s="115" t="s">
        <v>15</v>
      </c>
      <c r="F57" s="115"/>
      <c r="G57" s="150" t="s">
        <v>16</v>
      </c>
      <c r="H57" s="115" t="s">
        <v>167</v>
      </c>
      <c r="I57" s="115" t="s">
        <v>1</v>
      </c>
      <c r="J57" s="70" t="s">
        <v>69</v>
      </c>
      <c r="K57" s="213"/>
      <c r="L57" s="203"/>
      <c r="M57" s="160"/>
    </row>
    <row r="58" spans="1:13" ht="13.5" thickBot="1">
      <c r="A58" s="151" t="s">
        <v>30</v>
      </c>
      <c r="B58" s="119" t="s">
        <v>80</v>
      </c>
      <c r="C58" s="98">
        <v>0.92</v>
      </c>
      <c r="D58" s="221">
        <v>73955</v>
      </c>
      <c r="E58" s="99">
        <v>1100</v>
      </c>
      <c r="F58" s="99">
        <v>0</v>
      </c>
      <c r="G58" s="99">
        <v>1535</v>
      </c>
      <c r="H58" s="99">
        <f aca="true" t="shared" si="6" ref="H58:H67">(D58-E58-F58+G58)*18%</f>
        <v>13390.199999999999</v>
      </c>
      <c r="I58" s="141">
        <f aca="true" t="shared" si="7" ref="I58:I67">D58-E58-F58+G58+H58</f>
        <v>87780.2</v>
      </c>
      <c r="J58" s="142">
        <f aca="true" t="shared" si="8" ref="J58:J67">I58-H58</f>
        <v>74390</v>
      </c>
      <c r="K58" s="211"/>
      <c r="L58" s="210"/>
      <c r="M58" s="152"/>
    </row>
    <row r="59" spans="1:13" ht="13.5" thickBot="1">
      <c r="A59" s="153" t="s">
        <v>173</v>
      </c>
      <c r="B59" s="121" t="s">
        <v>170</v>
      </c>
      <c r="C59" s="103">
        <v>1.1</v>
      </c>
      <c r="D59" s="222">
        <v>73555</v>
      </c>
      <c r="E59" s="99">
        <v>1100</v>
      </c>
      <c r="F59" s="99">
        <v>0</v>
      </c>
      <c r="G59" s="99">
        <v>1535</v>
      </c>
      <c r="H59" s="99">
        <f t="shared" si="6"/>
        <v>13318.199999999999</v>
      </c>
      <c r="I59" s="141">
        <f t="shared" si="7"/>
        <v>87308.2</v>
      </c>
      <c r="J59" s="142">
        <f>I59-H59</f>
        <v>73990</v>
      </c>
      <c r="K59" s="211"/>
      <c r="L59" s="210"/>
      <c r="M59" s="152"/>
    </row>
    <row r="60" spans="1:13" ht="13.5" thickBot="1">
      <c r="A60" s="153" t="s">
        <v>30</v>
      </c>
      <c r="B60" s="121" t="s">
        <v>120</v>
      </c>
      <c r="C60" s="103">
        <v>2</v>
      </c>
      <c r="D60" s="222">
        <v>73955</v>
      </c>
      <c r="E60" s="99">
        <v>1100</v>
      </c>
      <c r="F60" s="99">
        <v>0</v>
      </c>
      <c r="G60" s="99">
        <v>1535</v>
      </c>
      <c r="H60" s="99">
        <f t="shared" si="6"/>
        <v>13390.199999999999</v>
      </c>
      <c r="I60" s="141">
        <f t="shared" si="7"/>
        <v>87780.2</v>
      </c>
      <c r="J60" s="142">
        <f t="shared" si="8"/>
        <v>74390</v>
      </c>
      <c r="K60" s="211"/>
      <c r="L60" s="210"/>
      <c r="M60" s="152"/>
    </row>
    <row r="61" spans="1:13" ht="13.5" thickBot="1">
      <c r="A61" s="153" t="s">
        <v>30</v>
      </c>
      <c r="B61" s="121" t="s">
        <v>169</v>
      </c>
      <c r="C61" s="103">
        <v>3</v>
      </c>
      <c r="D61" s="222">
        <v>73855</v>
      </c>
      <c r="E61" s="99">
        <v>1100</v>
      </c>
      <c r="F61" s="99">
        <v>0</v>
      </c>
      <c r="G61" s="99">
        <v>1535</v>
      </c>
      <c r="H61" s="99">
        <f t="shared" si="6"/>
        <v>13372.199999999999</v>
      </c>
      <c r="I61" s="141">
        <f t="shared" si="7"/>
        <v>87662.2</v>
      </c>
      <c r="J61" s="142">
        <f t="shared" si="8"/>
        <v>74290</v>
      </c>
      <c r="K61" s="211"/>
      <c r="L61" s="210"/>
      <c r="M61" s="152"/>
    </row>
    <row r="62" spans="1:13" ht="13.5" thickBot="1">
      <c r="A62" s="153" t="s">
        <v>74</v>
      </c>
      <c r="B62" s="121" t="s">
        <v>12</v>
      </c>
      <c r="C62" s="103">
        <v>4.2</v>
      </c>
      <c r="D62" s="222">
        <v>82731</v>
      </c>
      <c r="E62" s="99">
        <v>1100</v>
      </c>
      <c r="F62" s="99">
        <v>0</v>
      </c>
      <c r="G62" s="99">
        <v>1535</v>
      </c>
      <c r="H62" s="99">
        <f t="shared" si="6"/>
        <v>14969.88</v>
      </c>
      <c r="I62" s="141">
        <f t="shared" si="7"/>
        <v>98135.88</v>
      </c>
      <c r="J62" s="142">
        <f t="shared" si="8"/>
        <v>83166</v>
      </c>
      <c r="K62" s="211"/>
      <c r="L62" s="210"/>
      <c r="M62" s="152"/>
    </row>
    <row r="63" spans="1:13" ht="14.25" customHeight="1" thickBot="1">
      <c r="A63" s="153" t="s">
        <v>36</v>
      </c>
      <c r="B63" s="121" t="s">
        <v>35</v>
      </c>
      <c r="C63" s="103">
        <v>6.5</v>
      </c>
      <c r="D63" s="222">
        <v>81925</v>
      </c>
      <c r="E63" s="99">
        <v>1100</v>
      </c>
      <c r="F63" s="99">
        <v>0</v>
      </c>
      <c r="G63" s="99">
        <v>1535</v>
      </c>
      <c r="H63" s="99">
        <f t="shared" si="6"/>
        <v>14824.8</v>
      </c>
      <c r="I63" s="141">
        <f t="shared" si="7"/>
        <v>97184.8</v>
      </c>
      <c r="J63" s="142">
        <f t="shared" si="8"/>
        <v>82360</v>
      </c>
      <c r="K63" s="160"/>
      <c r="L63" s="160"/>
      <c r="M63" s="152"/>
    </row>
    <row r="64" spans="1:13" ht="13.5" customHeight="1" thickBot="1">
      <c r="A64" s="153" t="s">
        <v>73</v>
      </c>
      <c r="B64" s="121" t="s">
        <v>72</v>
      </c>
      <c r="C64" s="103">
        <v>50</v>
      </c>
      <c r="D64" s="222">
        <v>82995</v>
      </c>
      <c r="E64" s="99">
        <v>1100</v>
      </c>
      <c r="F64" s="99">
        <v>0</v>
      </c>
      <c r="G64" s="99">
        <v>1535</v>
      </c>
      <c r="H64" s="99">
        <f t="shared" si="6"/>
        <v>15017.4</v>
      </c>
      <c r="I64" s="141">
        <f t="shared" si="7"/>
        <v>98447.4</v>
      </c>
      <c r="J64" s="142">
        <f t="shared" si="8"/>
        <v>83430</v>
      </c>
      <c r="K64" s="160"/>
      <c r="L64" s="160"/>
      <c r="M64" s="152"/>
    </row>
    <row r="65" spans="1:13" ht="13.5" thickBot="1">
      <c r="A65" s="153" t="s">
        <v>2</v>
      </c>
      <c r="B65" s="121" t="s">
        <v>29</v>
      </c>
      <c r="C65" s="103" t="s">
        <v>27</v>
      </c>
      <c r="D65" s="222">
        <v>75174</v>
      </c>
      <c r="E65" s="127">
        <v>0</v>
      </c>
      <c r="F65" s="125">
        <v>0</v>
      </c>
      <c r="G65" s="99">
        <v>1535</v>
      </c>
      <c r="H65" s="99">
        <f t="shared" si="6"/>
        <v>13807.619999999999</v>
      </c>
      <c r="I65" s="141">
        <f t="shared" si="7"/>
        <v>90516.62</v>
      </c>
      <c r="J65" s="142">
        <f t="shared" si="8"/>
        <v>76709</v>
      </c>
      <c r="K65" s="160"/>
      <c r="L65" s="160"/>
      <c r="M65" s="152"/>
    </row>
    <row r="66" spans="1:13" ht="13.5" thickBot="1">
      <c r="A66" s="153" t="s">
        <v>2</v>
      </c>
      <c r="B66" s="121" t="s">
        <v>31</v>
      </c>
      <c r="C66" s="103" t="s">
        <v>27</v>
      </c>
      <c r="D66" s="222">
        <v>74368</v>
      </c>
      <c r="E66" s="127">
        <v>0</v>
      </c>
      <c r="F66" s="125">
        <v>0</v>
      </c>
      <c r="G66" s="99">
        <v>1535</v>
      </c>
      <c r="H66" s="99">
        <f t="shared" si="6"/>
        <v>13662.539999999999</v>
      </c>
      <c r="I66" s="141">
        <f t="shared" si="7"/>
        <v>89565.54</v>
      </c>
      <c r="J66" s="142">
        <f t="shared" si="8"/>
        <v>75903</v>
      </c>
      <c r="K66" s="160"/>
      <c r="L66" s="160"/>
      <c r="M66" s="152"/>
    </row>
    <row r="67" spans="1:13" ht="13.5" thickBot="1">
      <c r="A67" s="154" t="s">
        <v>2</v>
      </c>
      <c r="B67" s="155" t="s">
        <v>32</v>
      </c>
      <c r="C67" s="108" t="s">
        <v>27</v>
      </c>
      <c r="D67" s="223">
        <v>67075</v>
      </c>
      <c r="E67" s="130">
        <v>0</v>
      </c>
      <c r="F67" s="212">
        <v>0</v>
      </c>
      <c r="G67" s="99">
        <v>1535</v>
      </c>
      <c r="H67" s="205">
        <f t="shared" si="6"/>
        <v>12349.8</v>
      </c>
      <c r="I67" s="206">
        <f t="shared" si="7"/>
        <v>80959.8</v>
      </c>
      <c r="J67" s="207">
        <f t="shared" si="8"/>
        <v>68610</v>
      </c>
      <c r="K67" s="160"/>
      <c r="L67" s="160"/>
      <c r="M67" s="152"/>
    </row>
    <row r="68" spans="1:9" ht="12.75">
      <c r="A68" s="214"/>
      <c r="B68" s="95"/>
      <c r="C68" s="95"/>
      <c r="D68" s="95"/>
      <c r="E68" s="95"/>
      <c r="F68" s="95"/>
      <c r="G68" s="95"/>
      <c r="H68" s="95"/>
      <c r="I68" s="95"/>
    </row>
    <row r="69" spans="1:10" ht="13.5">
      <c r="A69" s="20"/>
      <c r="B69" s="38"/>
      <c r="C69" s="160"/>
      <c r="D69" s="39"/>
      <c r="E69" s="39"/>
      <c r="F69" s="39"/>
      <c r="G69" s="39"/>
      <c r="H69" s="194"/>
      <c r="I69" s="177"/>
      <c r="J69" s="177"/>
    </row>
    <row r="70" spans="1:3" ht="15">
      <c r="A70" s="215"/>
      <c r="B70" s="215"/>
      <c r="C70" s="215"/>
    </row>
    <row r="71" spans="2:11" ht="16.5" customHeight="1">
      <c r="B71" s="160"/>
      <c r="C71" s="160"/>
      <c r="D71" s="160"/>
      <c r="E71" s="160"/>
      <c r="F71" s="160"/>
      <c r="G71" s="160"/>
      <c r="H71" s="160"/>
      <c r="I71" s="160"/>
      <c r="J71" s="160"/>
      <c r="K71" s="160"/>
    </row>
    <row r="72" spans="1:13" ht="12.75">
      <c r="A72" s="48"/>
      <c r="B72" s="160"/>
      <c r="C72" s="48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  <row r="73" spans="1:13" ht="12.75">
      <c r="A73" s="216"/>
      <c r="B73" s="216"/>
      <c r="C73" s="189"/>
      <c r="D73" s="44"/>
      <c r="E73" s="44"/>
      <c r="F73" s="44"/>
      <c r="G73" s="44"/>
      <c r="H73" s="44"/>
      <c r="I73" s="189"/>
      <c r="J73" s="44"/>
      <c r="K73" s="160"/>
      <c r="L73" s="160"/>
      <c r="M73" s="160"/>
    </row>
    <row r="74" spans="1:13" ht="12.75">
      <c r="A74" s="203"/>
      <c r="B74" s="204"/>
      <c r="C74" s="192"/>
      <c r="D74" s="193"/>
      <c r="E74" s="193"/>
      <c r="F74" s="193"/>
      <c r="G74" s="193"/>
      <c r="H74" s="193"/>
      <c r="I74" s="177"/>
      <c r="J74" s="177"/>
      <c r="K74" s="160"/>
      <c r="L74" s="160"/>
      <c r="M74" s="160"/>
    </row>
    <row r="75" spans="1:13" ht="12.75">
      <c r="A75" s="217"/>
      <c r="B75" s="204"/>
      <c r="C75" s="192"/>
      <c r="D75" s="193"/>
      <c r="E75" s="193"/>
      <c r="F75" s="193"/>
      <c r="G75" s="193"/>
      <c r="H75" s="194"/>
      <c r="I75" s="177"/>
      <c r="J75" s="177"/>
      <c r="K75" s="160"/>
      <c r="L75" s="160"/>
      <c r="M75" s="160"/>
    </row>
    <row r="76" spans="1:13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</row>
    <row r="77" spans="1:13" ht="12.7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</row>
    <row r="78" spans="1:13" ht="12.75">
      <c r="A78" s="48"/>
      <c r="B78" s="160"/>
      <c r="C78" s="48"/>
      <c r="D78" s="160"/>
      <c r="E78" s="160"/>
      <c r="F78" s="160"/>
      <c r="G78" s="160"/>
      <c r="H78" s="160"/>
      <c r="I78" s="160"/>
      <c r="J78" s="160"/>
      <c r="K78" s="160"/>
      <c r="L78" s="160"/>
      <c r="M78" s="160"/>
    </row>
    <row r="79" spans="1:13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3" ht="12.75">
      <c r="A80" s="216"/>
      <c r="B80" s="216"/>
      <c r="C80" s="44"/>
      <c r="D80" s="44"/>
      <c r="E80" s="44"/>
      <c r="F80" s="44"/>
      <c r="G80" s="44"/>
      <c r="H80" s="44"/>
      <c r="I80" s="189"/>
      <c r="J80" s="44"/>
      <c r="K80" s="160"/>
      <c r="L80" s="160"/>
      <c r="M80" s="160"/>
    </row>
    <row r="81" spans="1:13" ht="12.75">
      <c r="A81" s="38"/>
      <c r="B81" s="38"/>
      <c r="C81" s="192"/>
      <c r="D81" s="152"/>
      <c r="E81" s="152"/>
      <c r="F81" s="152"/>
      <c r="G81" s="152"/>
      <c r="H81" s="218"/>
      <c r="I81" s="177"/>
      <c r="J81" s="177"/>
      <c r="K81" s="160"/>
      <c r="L81" s="160"/>
      <c r="M81" s="160"/>
    </row>
    <row r="82" spans="1:13" ht="12.75">
      <c r="A82" s="38"/>
      <c r="B82" s="38"/>
      <c r="C82" s="192"/>
      <c r="D82" s="152"/>
      <c r="E82" s="152"/>
      <c r="F82" s="152"/>
      <c r="G82" s="152"/>
      <c r="H82" s="218"/>
      <c r="I82" s="177"/>
      <c r="J82" s="177"/>
      <c r="K82" s="160"/>
      <c r="L82" s="160"/>
      <c r="M82" s="160"/>
    </row>
    <row r="83" spans="1:13" ht="12.75">
      <c r="A83" s="38"/>
      <c r="B83" s="38"/>
      <c r="C83" s="192"/>
      <c r="D83" s="152"/>
      <c r="E83" s="152"/>
      <c r="F83" s="152"/>
      <c r="G83" s="152"/>
      <c r="H83" s="218"/>
      <c r="I83" s="177"/>
      <c r="J83" s="177"/>
      <c r="K83" s="160"/>
      <c r="L83" s="160"/>
      <c r="M83" s="160"/>
    </row>
    <row r="84" spans="1:13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</row>
    <row r="85" spans="1:13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48"/>
      <c r="B86" s="160"/>
      <c r="C86" s="48"/>
      <c r="D86" s="160"/>
      <c r="E86" s="160"/>
      <c r="F86" s="160"/>
      <c r="G86" s="160"/>
      <c r="H86" s="160"/>
      <c r="I86" s="160"/>
      <c r="J86" s="160"/>
      <c r="K86" s="160"/>
      <c r="L86" s="160"/>
      <c r="M86" s="160"/>
    </row>
    <row r="87" spans="1:13" ht="12.75">
      <c r="A87" s="216"/>
      <c r="B87" s="216"/>
      <c r="C87" s="189"/>
      <c r="D87" s="44"/>
      <c r="E87" s="44"/>
      <c r="F87" s="44"/>
      <c r="G87" s="44"/>
      <c r="H87" s="44"/>
      <c r="I87" s="189"/>
      <c r="J87" s="44"/>
      <c r="K87" s="160"/>
      <c r="L87" s="160"/>
      <c r="M87" s="160"/>
    </row>
    <row r="88" spans="1:13" ht="12.75">
      <c r="A88" s="203"/>
      <c r="B88" s="204"/>
      <c r="C88" s="192"/>
      <c r="D88" s="193"/>
      <c r="E88" s="193"/>
      <c r="F88" s="193"/>
      <c r="G88" s="193"/>
      <c r="H88" s="193"/>
      <c r="I88" s="177"/>
      <c r="J88" s="177"/>
      <c r="K88" s="160"/>
      <c r="L88" s="160"/>
      <c r="M88" s="160"/>
    </row>
    <row r="89" spans="1:13" ht="12.75">
      <c r="A89" s="217"/>
      <c r="B89" s="204"/>
      <c r="C89" s="192"/>
      <c r="D89" s="193"/>
      <c r="E89" s="193"/>
      <c r="F89" s="193"/>
      <c r="G89" s="193"/>
      <c r="H89" s="194"/>
      <c r="I89" s="177"/>
      <c r="J89" s="177"/>
      <c r="K89" s="160"/>
      <c r="L89" s="160"/>
      <c r="M89" s="160"/>
    </row>
    <row r="90" spans="2:11" ht="12.75">
      <c r="B90" s="160"/>
      <c r="C90" s="160"/>
      <c r="D90" s="160"/>
      <c r="E90" s="160"/>
      <c r="F90" s="160"/>
      <c r="G90" s="160"/>
      <c r="H90" s="160"/>
      <c r="I90" s="160"/>
      <c r="J90" s="160"/>
      <c r="K90" s="160"/>
    </row>
  </sheetData>
  <sheetProtection/>
  <mergeCells count="15">
    <mergeCell ref="B5:J5"/>
    <mergeCell ref="A6:J6"/>
    <mergeCell ref="A1:J1"/>
    <mergeCell ref="B3:J3"/>
    <mergeCell ref="B4:J4"/>
    <mergeCell ref="A57:B57"/>
    <mergeCell ref="A11:B11"/>
    <mergeCell ref="A35:J35"/>
    <mergeCell ref="A56:J56"/>
    <mergeCell ref="K9:M10"/>
    <mergeCell ref="K35:M36"/>
    <mergeCell ref="A9:J9"/>
    <mergeCell ref="A36:B36"/>
    <mergeCell ref="A10:J10"/>
    <mergeCell ref="K51:L51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19" t="s">
        <v>188</v>
      </c>
      <c r="B1" s="320"/>
      <c r="C1" s="321"/>
    </row>
    <row r="2" spans="1:3" ht="12.75">
      <c r="A2" s="64" t="s">
        <v>37</v>
      </c>
      <c r="B2" s="65"/>
      <c r="C2" s="65"/>
    </row>
    <row r="3" spans="1:3" ht="12.75">
      <c r="A3" s="33" t="s">
        <v>38</v>
      </c>
      <c r="B3" s="33"/>
      <c r="C3" s="33"/>
    </row>
    <row r="4" spans="1:3" ht="12.75">
      <c r="A4" s="33" t="s">
        <v>39</v>
      </c>
      <c r="B4" s="33"/>
      <c r="C4" s="33"/>
    </row>
    <row r="5" spans="1:3" ht="12.75">
      <c r="A5" s="33" t="s">
        <v>40</v>
      </c>
      <c r="B5" s="33"/>
      <c r="C5" s="33"/>
    </row>
    <row r="6" spans="1:3" ht="12.75">
      <c r="A6" s="34" t="s">
        <v>41</v>
      </c>
      <c r="B6" s="33"/>
      <c r="C6" s="33"/>
    </row>
    <row r="7" spans="1:3" ht="12.75">
      <c r="A7" s="33" t="s">
        <v>42</v>
      </c>
      <c r="B7" s="33"/>
      <c r="C7" s="33"/>
    </row>
    <row r="8" spans="1:3" ht="12.75">
      <c r="A8" s="33" t="s">
        <v>154</v>
      </c>
      <c r="B8" s="33"/>
      <c r="C8" s="33"/>
    </row>
    <row r="9" spans="1:3" ht="12.75">
      <c r="A9" s="32" t="s">
        <v>43</v>
      </c>
      <c r="B9" s="33"/>
      <c r="C9" s="33"/>
    </row>
    <row r="10" spans="1:3" ht="12.75">
      <c r="A10" s="33" t="s">
        <v>157</v>
      </c>
      <c r="B10" s="33"/>
      <c r="C10" s="33"/>
    </row>
    <row r="11" spans="1:3" ht="12.75">
      <c r="A11" s="33" t="s">
        <v>44</v>
      </c>
      <c r="B11" s="33"/>
      <c r="C11" s="33"/>
    </row>
    <row r="12" spans="1:3" ht="12.75">
      <c r="A12" s="33" t="s">
        <v>45</v>
      </c>
      <c r="B12" s="33"/>
      <c r="C12" s="33"/>
    </row>
    <row r="13" spans="1:3" ht="12.75">
      <c r="A13" s="33" t="s">
        <v>46</v>
      </c>
      <c r="B13" s="33"/>
      <c r="C13" s="33"/>
    </row>
    <row r="14" spans="1:3" ht="12.75">
      <c r="A14" s="33" t="s">
        <v>47</v>
      </c>
      <c r="B14" s="33"/>
      <c r="C14" s="33"/>
    </row>
    <row r="15" spans="1:3" ht="12.75">
      <c r="A15" s="33" t="s">
        <v>158</v>
      </c>
      <c r="B15" s="33"/>
      <c r="C15" s="33"/>
    </row>
    <row r="16" spans="1:3" ht="12.75">
      <c r="A16" s="34" t="s">
        <v>48</v>
      </c>
      <c r="B16" s="33"/>
      <c r="C16" s="33"/>
    </row>
    <row r="17" spans="1:3" ht="12.75">
      <c r="A17" s="33" t="s">
        <v>115</v>
      </c>
      <c r="B17" s="33"/>
      <c r="C17" s="33"/>
    </row>
    <row r="18" spans="1:3" ht="12.75">
      <c r="A18" s="33"/>
      <c r="B18" s="33"/>
      <c r="C18" s="33"/>
    </row>
    <row r="19" spans="1:3" ht="12.75">
      <c r="A19" s="32" t="s">
        <v>49</v>
      </c>
      <c r="B19" s="33"/>
      <c r="C19" s="33"/>
    </row>
    <row r="20" spans="1:3" ht="12.75">
      <c r="A20" s="33" t="s">
        <v>50</v>
      </c>
      <c r="B20" s="33"/>
      <c r="C20" s="33"/>
    </row>
    <row r="21" spans="1:3" ht="12.75">
      <c r="A21" s="34" t="s">
        <v>51</v>
      </c>
      <c r="B21" s="33"/>
      <c r="C21" s="33"/>
    </row>
    <row r="22" spans="1:3" ht="12.75">
      <c r="A22" s="33" t="s">
        <v>52</v>
      </c>
      <c r="B22" s="33"/>
      <c r="C22" s="33"/>
    </row>
    <row r="23" spans="1:3" ht="12.75">
      <c r="A23" s="33" t="s">
        <v>177</v>
      </c>
      <c r="B23" s="33"/>
      <c r="C23" s="33"/>
    </row>
    <row r="24" spans="1:3" ht="12.75">
      <c r="A24" s="33" t="s">
        <v>53</v>
      </c>
      <c r="B24" s="33"/>
      <c r="C24" s="33"/>
    </row>
    <row r="25" spans="1:3" ht="12.75">
      <c r="A25" s="33"/>
      <c r="B25" s="33"/>
      <c r="C25" s="33"/>
    </row>
    <row r="26" spans="1:3" ht="12.75">
      <c r="A26" s="32" t="s">
        <v>54</v>
      </c>
      <c r="B26" s="33"/>
      <c r="C26" s="33"/>
    </row>
    <row r="27" spans="1:3" ht="12.75">
      <c r="A27" s="33" t="s">
        <v>176</v>
      </c>
      <c r="B27" s="33"/>
      <c r="C27" s="33"/>
    </row>
    <row r="28" spans="1:3" ht="12.75">
      <c r="A28" s="33" t="s">
        <v>174</v>
      </c>
      <c r="B28" s="33"/>
      <c r="C28" s="33"/>
    </row>
    <row r="29" spans="1:3" ht="12.75">
      <c r="A29" s="33" t="s">
        <v>175</v>
      </c>
      <c r="B29" s="33"/>
      <c r="C29" s="33"/>
    </row>
    <row r="30" spans="1:3" ht="12.75">
      <c r="A30" s="32" t="s">
        <v>55</v>
      </c>
      <c r="B30" s="33"/>
      <c r="C30" s="33"/>
    </row>
    <row r="31" spans="1:3" ht="12.75">
      <c r="A31" s="33" t="s">
        <v>56</v>
      </c>
      <c r="B31" s="33"/>
      <c r="C31" s="33"/>
    </row>
    <row r="32" spans="1:3" ht="12.75">
      <c r="A32" s="33" t="s">
        <v>57</v>
      </c>
      <c r="B32" s="33"/>
      <c r="C32" s="33"/>
    </row>
    <row r="33" spans="1:3" ht="12.75">
      <c r="A33" s="34" t="s">
        <v>58</v>
      </c>
      <c r="B33" s="33"/>
      <c r="C33" s="33"/>
    </row>
    <row r="34" spans="1:3" ht="12.75">
      <c r="A34" s="33"/>
      <c r="B34" s="33"/>
      <c r="C34" s="33"/>
    </row>
    <row r="35" spans="1:3" ht="12.75">
      <c r="A35" s="33" t="s">
        <v>59</v>
      </c>
      <c r="B35" s="33"/>
      <c r="C35" s="33"/>
    </row>
    <row r="36" spans="1:3" ht="12.75">
      <c r="A36" s="32" t="s">
        <v>60</v>
      </c>
      <c r="B36" s="33"/>
      <c r="C36" s="33"/>
    </row>
    <row r="37" spans="1:3" ht="12.75">
      <c r="A37" s="33" t="s">
        <v>116</v>
      </c>
      <c r="B37" s="33"/>
      <c r="C37" s="33"/>
    </row>
    <row r="38" spans="1:3" ht="12.75">
      <c r="A38" s="33"/>
      <c r="B38" s="33"/>
      <c r="C38" s="33"/>
    </row>
    <row r="39" spans="1:3" ht="12.75">
      <c r="A39" s="33" t="s">
        <v>61</v>
      </c>
      <c r="B39" s="33"/>
      <c r="C39" s="33"/>
    </row>
    <row r="40" spans="1:3" ht="12.75">
      <c r="A40" s="33"/>
      <c r="B40" s="33"/>
      <c r="C40" s="33"/>
    </row>
    <row r="41" spans="1:3" ht="12.75">
      <c r="A41" s="33" t="s">
        <v>62</v>
      </c>
      <c r="B41" s="33"/>
      <c r="C41" s="33"/>
    </row>
    <row r="42" spans="1:3" ht="12.75">
      <c r="A42" s="33" t="s">
        <v>63</v>
      </c>
      <c r="B42" s="33"/>
      <c r="C42" s="33"/>
    </row>
    <row r="43" spans="1:3" ht="12.75">
      <c r="A43" s="35" t="s">
        <v>64</v>
      </c>
      <c r="B43" s="36"/>
      <c r="C43" s="33"/>
    </row>
    <row r="44" spans="1:3" ht="12.75">
      <c r="A44" s="33" t="s">
        <v>65</v>
      </c>
      <c r="B44" s="33"/>
      <c r="C44" s="33"/>
    </row>
    <row r="45" spans="1:3" ht="12.75">
      <c r="A45" s="33" t="s">
        <v>66</v>
      </c>
      <c r="B45" s="33"/>
      <c r="C45" s="33"/>
    </row>
    <row r="46" spans="1:3" ht="12.75">
      <c r="A46" s="33" t="s">
        <v>67</v>
      </c>
      <c r="B46" s="33"/>
      <c r="C46" s="33"/>
    </row>
    <row r="47" spans="1:3" ht="12.75">
      <c r="A47" s="33" t="s">
        <v>68</v>
      </c>
      <c r="B47" s="33"/>
      <c r="C47" s="33"/>
    </row>
    <row r="48" spans="1:3" ht="12.75">
      <c r="A48" s="33" t="s">
        <v>117</v>
      </c>
      <c r="B48" s="33"/>
      <c r="C48" s="33"/>
    </row>
    <row r="49" ht="12.75">
      <c r="A49" s="35" t="s">
        <v>109</v>
      </c>
    </row>
    <row r="50" ht="12.75">
      <c r="A50" s="35" t="s">
        <v>118</v>
      </c>
    </row>
    <row r="51" ht="12.75">
      <c r="A51" s="40" t="s">
        <v>110</v>
      </c>
    </row>
    <row r="52" ht="12.75">
      <c r="A52" s="35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0">
      <selection activeCell="K49" sqref="K49"/>
    </sheetView>
  </sheetViews>
  <sheetFormatPr defaultColWidth="9.140625" defaultRowHeight="12.75"/>
  <cols>
    <col min="1" max="1" width="11.8515625" style="54" customWidth="1"/>
    <col min="2" max="2" width="20.28125" style="54" customWidth="1"/>
    <col min="3" max="3" width="8.7109375" style="54" customWidth="1"/>
    <col min="4" max="6" width="11.421875" style="54" customWidth="1"/>
    <col min="7" max="7" width="13.00390625" style="54" customWidth="1"/>
    <col min="8" max="8" width="12.421875" style="54" customWidth="1"/>
    <col min="9" max="9" width="13.140625" style="54" bestFit="1" customWidth="1"/>
    <col min="10" max="16384" width="9.140625" style="54" customWidth="1"/>
  </cols>
  <sheetData>
    <row r="1" spans="1:8" ht="23.25">
      <c r="A1" s="272" t="s">
        <v>87</v>
      </c>
      <c r="B1" s="273"/>
      <c r="C1" s="273"/>
      <c r="D1" s="273"/>
      <c r="E1" s="273"/>
      <c r="F1" s="273"/>
      <c r="G1" s="273"/>
      <c r="H1" s="273"/>
    </row>
    <row r="2" spans="1:8" ht="16.5">
      <c r="A2" s="62" t="s">
        <v>82</v>
      </c>
      <c r="B2" s="31"/>
      <c r="C2" s="31"/>
      <c r="D2" s="31"/>
      <c r="E2" s="31"/>
      <c r="F2" s="31"/>
      <c r="G2" s="31"/>
      <c r="H2" s="31"/>
    </row>
    <row r="3" spans="1:8" s="55" customFormat="1" ht="12.75">
      <c r="A3" s="274" t="s">
        <v>83</v>
      </c>
      <c r="B3" s="274"/>
      <c r="C3" s="274"/>
      <c r="D3" s="274"/>
      <c r="E3" s="274"/>
      <c r="F3" s="274"/>
      <c r="G3" s="274"/>
      <c r="H3" s="274"/>
    </row>
    <row r="4" spans="1:8" s="55" customFormat="1" ht="12.75">
      <c r="A4" s="274" t="s">
        <v>84</v>
      </c>
      <c r="B4" s="274"/>
      <c r="C4" s="274"/>
      <c r="D4" s="274"/>
      <c r="E4" s="274"/>
      <c r="F4" s="274"/>
      <c r="G4" s="274"/>
      <c r="H4" s="274"/>
    </row>
    <row r="5" spans="1:8" s="55" customFormat="1" ht="12.75">
      <c r="A5" s="274" t="s">
        <v>85</v>
      </c>
      <c r="B5" s="274"/>
      <c r="C5" s="274"/>
      <c r="D5" s="274"/>
      <c r="E5" s="274"/>
      <c r="F5" s="274"/>
      <c r="G5" s="274"/>
      <c r="H5" s="274"/>
    </row>
    <row r="6" spans="1:8" ht="15">
      <c r="A6" s="275" t="s">
        <v>86</v>
      </c>
      <c r="B6" s="275"/>
      <c r="C6" s="275"/>
      <c r="D6" s="275"/>
      <c r="E6" s="275"/>
      <c r="F6" s="275"/>
      <c r="G6" s="275"/>
      <c r="H6" s="275"/>
    </row>
    <row r="7" spans="1:8" ht="15.75" thickBot="1">
      <c r="A7" s="56"/>
      <c r="B7" s="56"/>
      <c r="C7" s="56"/>
      <c r="D7" s="56"/>
      <c r="E7" s="56"/>
      <c r="F7" s="56"/>
      <c r="G7" s="56"/>
      <c r="H7" s="56"/>
    </row>
    <row r="8" spans="1:9" ht="13.5" thickBot="1">
      <c r="A8" s="260" t="s">
        <v>180</v>
      </c>
      <c r="B8" s="261"/>
      <c r="C8" s="261"/>
      <c r="D8" s="261"/>
      <c r="E8" s="261"/>
      <c r="F8" s="261"/>
      <c r="G8" s="261"/>
      <c r="H8" s="261"/>
      <c r="I8" s="262"/>
    </row>
    <row r="9" spans="1:9" ht="13.5" thickBot="1">
      <c r="A9" s="260" t="s">
        <v>26</v>
      </c>
      <c r="B9" s="261"/>
      <c r="C9" s="261"/>
      <c r="D9" s="261"/>
      <c r="E9" s="261"/>
      <c r="F9" s="261"/>
      <c r="G9" s="261"/>
      <c r="H9" s="261"/>
      <c r="I9" s="262"/>
    </row>
    <row r="10" spans="1:9" ht="13.5" thickBot="1">
      <c r="A10" s="263" t="s">
        <v>14</v>
      </c>
      <c r="B10" s="264"/>
      <c r="C10" s="73" t="s">
        <v>7</v>
      </c>
      <c r="D10" s="49" t="s">
        <v>0</v>
      </c>
      <c r="E10" s="14" t="s">
        <v>15</v>
      </c>
      <c r="F10" s="79"/>
      <c r="G10" s="49" t="s">
        <v>167</v>
      </c>
      <c r="H10" s="50" t="s">
        <v>1</v>
      </c>
      <c r="I10" s="52" t="s">
        <v>69</v>
      </c>
    </row>
    <row r="11" spans="1:11" ht="13.5" thickBot="1">
      <c r="A11" s="15" t="s">
        <v>155</v>
      </c>
      <c r="B11" s="16" t="s">
        <v>102</v>
      </c>
      <c r="C11" s="17">
        <v>11</v>
      </c>
      <c r="D11" s="81">
        <v>88248</v>
      </c>
      <c r="E11" s="92">
        <v>1100</v>
      </c>
      <c r="F11" s="92"/>
      <c r="G11" s="92">
        <f>(D11-E11)*18%</f>
        <v>15686.64</v>
      </c>
      <c r="H11" s="92">
        <f>D11-E11+G11</f>
        <v>102834.64</v>
      </c>
      <c r="I11" s="100">
        <f>H11-G11</f>
        <v>87148</v>
      </c>
      <c r="J11" s="109"/>
      <c r="K11" s="109"/>
    </row>
    <row r="12" spans="1:11" ht="13.5" thickBot="1">
      <c r="A12" s="6" t="s">
        <v>155</v>
      </c>
      <c r="B12" s="2" t="s">
        <v>98</v>
      </c>
      <c r="C12" s="9" t="s">
        <v>101</v>
      </c>
      <c r="D12" s="82">
        <v>87448</v>
      </c>
      <c r="E12" s="93">
        <v>1100</v>
      </c>
      <c r="F12" s="93"/>
      <c r="G12" s="93">
        <f aca="true" t="shared" si="0" ref="G12:G32">(D12-E12)*18%</f>
        <v>15542.64</v>
      </c>
      <c r="H12" s="93">
        <f aca="true" t="shared" si="1" ref="H12:H32">D12-E12+G12</f>
        <v>101890.64</v>
      </c>
      <c r="I12" s="100">
        <f aca="true" t="shared" si="2" ref="I12:I32">H12-G12</f>
        <v>86348</v>
      </c>
      <c r="J12" s="109"/>
      <c r="K12" s="109"/>
    </row>
    <row r="13" spans="1:11" ht="13.5" thickBot="1">
      <c r="A13" s="6" t="s">
        <v>155</v>
      </c>
      <c r="B13" s="2" t="s">
        <v>20</v>
      </c>
      <c r="C13" s="9">
        <v>6</v>
      </c>
      <c r="D13" s="82">
        <v>87998</v>
      </c>
      <c r="E13" s="93">
        <v>1100</v>
      </c>
      <c r="F13" s="93"/>
      <c r="G13" s="93">
        <f t="shared" si="0"/>
        <v>15641.64</v>
      </c>
      <c r="H13" s="93">
        <f t="shared" si="1"/>
        <v>102539.64</v>
      </c>
      <c r="I13" s="100">
        <f t="shared" si="2"/>
        <v>86898</v>
      </c>
      <c r="J13" s="109"/>
      <c r="K13" s="109"/>
    </row>
    <row r="14" spans="1:11" ht="13.5" thickBot="1">
      <c r="A14" s="6" t="s">
        <v>155</v>
      </c>
      <c r="B14" s="2" t="s">
        <v>21</v>
      </c>
      <c r="C14" s="9">
        <v>3</v>
      </c>
      <c r="D14" s="82">
        <v>88198</v>
      </c>
      <c r="E14" s="93">
        <v>1100</v>
      </c>
      <c r="F14" s="93"/>
      <c r="G14" s="93">
        <f t="shared" si="0"/>
        <v>15677.64</v>
      </c>
      <c r="H14" s="93">
        <f t="shared" si="1"/>
        <v>102775.64</v>
      </c>
      <c r="I14" s="100">
        <f t="shared" si="2"/>
        <v>87098</v>
      </c>
      <c r="J14" s="109"/>
      <c r="K14" s="109"/>
    </row>
    <row r="15" spans="1:11" ht="13.5" thickBot="1">
      <c r="A15" s="6" t="s">
        <v>155</v>
      </c>
      <c r="B15" s="2" t="s">
        <v>164</v>
      </c>
      <c r="C15" s="9">
        <v>3.4</v>
      </c>
      <c r="D15" s="82">
        <v>90468</v>
      </c>
      <c r="E15" s="93">
        <v>1100</v>
      </c>
      <c r="F15" s="93"/>
      <c r="G15" s="93">
        <f t="shared" si="0"/>
        <v>16086.24</v>
      </c>
      <c r="H15" s="93">
        <f t="shared" si="1"/>
        <v>105454.24</v>
      </c>
      <c r="I15" s="100">
        <f t="shared" si="2"/>
        <v>89368</v>
      </c>
      <c r="J15" s="109"/>
      <c r="K15" s="109"/>
    </row>
    <row r="16" spans="1:11" ht="13.5" thickBot="1">
      <c r="A16" s="6" t="s">
        <v>6</v>
      </c>
      <c r="B16" s="2" t="s">
        <v>17</v>
      </c>
      <c r="C16" s="9">
        <v>3</v>
      </c>
      <c r="D16" s="82">
        <v>88998</v>
      </c>
      <c r="E16" s="93">
        <v>1100</v>
      </c>
      <c r="F16" s="93"/>
      <c r="G16" s="93">
        <f t="shared" si="0"/>
        <v>15821.64</v>
      </c>
      <c r="H16" s="93">
        <f t="shared" si="1"/>
        <v>103719.64</v>
      </c>
      <c r="I16" s="100">
        <f t="shared" si="2"/>
        <v>87898</v>
      </c>
      <c r="J16" s="109"/>
      <c r="K16" s="109"/>
    </row>
    <row r="17" spans="1:11" ht="13.5" thickBot="1">
      <c r="A17" s="6" t="s">
        <v>18</v>
      </c>
      <c r="B17" s="2" t="s">
        <v>19</v>
      </c>
      <c r="C17" s="9">
        <v>11</v>
      </c>
      <c r="D17" s="82">
        <v>89448</v>
      </c>
      <c r="E17" s="93">
        <v>1100</v>
      </c>
      <c r="F17" s="93"/>
      <c r="G17" s="93">
        <f t="shared" si="0"/>
        <v>15902.64</v>
      </c>
      <c r="H17" s="93">
        <f t="shared" si="1"/>
        <v>104250.64</v>
      </c>
      <c r="I17" s="100">
        <f t="shared" si="2"/>
        <v>88348</v>
      </c>
      <c r="J17" s="109"/>
      <c r="K17" s="109"/>
    </row>
    <row r="18" spans="1:11" ht="13.5" thickBot="1">
      <c r="A18" s="6" t="s">
        <v>156</v>
      </c>
      <c r="B18" s="2" t="s">
        <v>79</v>
      </c>
      <c r="C18" s="9">
        <v>12</v>
      </c>
      <c r="D18" s="82">
        <v>95228</v>
      </c>
      <c r="E18" s="93">
        <v>1100</v>
      </c>
      <c r="F18" s="93"/>
      <c r="G18" s="93">
        <f t="shared" si="0"/>
        <v>16943.04</v>
      </c>
      <c r="H18" s="93">
        <f t="shared" si="1"/>
        <v>111071.04000000001</v>
      </c>
      <c r="I18" s="100">
        <f t="shared" si="2"/>
        <v>94128</v>
      </c>
      <c r="J18" s="109"/>
      <c r="K18" s="109"/>
    </row>
    <row r="19" spans="1:11" ht="13.5" thickBot="1">
      <c r="A19" s="6" t="s">
        <v>95</v>
      </c>
      <c r="B19" s="2" t="s">
        <v>96</v>
      </c>
      <c r="C19" s="9"/>
      <c r="D19" s="82">
        <v>94428</v>
      </c>
      <c r="E19" s="93">
        <v>1100</v>
      </c>
      <c r="F19" s="93"/>
      <c r="G19" s="93">
        <f t="shared" si="0"/>
        <v>16799.04</v>
      </c>
      <c r="H19" s="93">
        <f t="shared" si="1"/>
        <v>110127.04000000001</v>
      </c>
      <c r="I19" s="100">
        <f t="shared" si="2"/>
        <v>93328</v>
      </c>
      <c r="J19" s="109"/>
      <c r="K19" s="109"/>
    </row>
    <row r="20" spans="1:11" ht="13.5" thickBot="1">
      <c r="A20" s="6" t="s">
        <v>104</v>
      </c>
      <c r="B20" s="2" t="s">
        <v>105</v>
      </c>
      <c r="C20" s="9">
        <v>12</v>
      </c>
      <c r="D20" s="82">
        <v>89678</v>
      </c>
      <c r="E20" s="93">
        <v>1100</v>
      </c>
      <c r="F20" s="93"/>
      <c r="G20" s="93">
        <f t="shared" si="0"/>
        <v>15944.039999999999</v>
      </c>
      <c r="H20" s="93">
        <f t="shared" si="1"/>
        <v>104522.04</v>
      </c>
      <c r="I20" s="100">
        <f t="shared" si="2"/>
        <v>88578</v>
      </c>
      <c r="J20" s="109"/>
      <c r="K20" s="109"/>
    </row>
    <row r="21" spans="1:11" ht="13.5" thickBot="1">
      <c r="A21" s="6" t="s">
        <v>104</v>
      </c>
      <c r="B21" s="2" t="s">
        <v>153</v>
      </c>
      <c r="C21" s="9">
        <v>10</v>
      </c>
      <c r="D21" s="82">
        <v>91528</v>
      </c>
      <c r="E21" s="93">
        <v>1100</v>
      </c>
      <c r="F21" s="93"/>
      <c r="G21" s="93">
        <f t="shared" si="0"/>
        <v>16277.039999999999</v>
      </c>
      <c r="H21" s="93">
        <f t="shared" si="1"/>
        <v>106705.04</v>
      </c>
      <c r="I21" s="100">
        <f t="shared" si="2"/>
        <v>90428</v>
      </c>
      <c r="J21" s="109"/>
      <c r="K21" s="109"/>
    </row>
    <row r="22" spans="1:11" ht="13.5" thickBot="1">
      <c r="A22" s="6" t="s">
        <v>104</v>
      </c>
      <c r="B22" s="2" t="s">
        <v>94</v>
      </c>
      <c r="C22" s="9">
        <v>1.9</v>
      </c>
      <c r="D22" s="82">
        <v>96328</v>
      </c>
      <c r="E22" s="93">
        <v>1100</v>
      </c>
      <c r="F22" s="93"/>
      <c r="G22" s="93">
        <f t="shared" si="0"/>
        <v>17141.04</v>
      </c>
      <c r="H22" s="93">
        <f t="shared" si="1"/>
        <v>112369.04000000001</v>
      </c>
      <c r="I22" s="100">
        <f t="shared" si="2"/>
        <v>95228</v>
      </c>
      <c r="J22" s="109"/>
      <c r="K22" s="109"/>
    </row>
    <row r="23" spans="1:11" ht="13.5" thickBot="1">
      <c r="A23" s="6" t="s">
        <v>104</v>
      </c>
      <c r="B23" s="2" t="s">
        <v>81</v>
      </c>
      <c r="C23" s="9">
        <v>3</v>
      </c>
      <c r="D23" s="82">
        <v>89628</v>
      </c>
      <c r="E23" s="93">
        <v>1100</v>
      </c>
      <c r="F23" s="93"/>
      <c r="G23" s="93">
        <f t="shared" si="0"/>
        <v>15935.039999999999</v>
      </c>
      <c r="H23" s="93">
        <f t="shared" si="1"/>
        <v>104463.04</v>
      </c>
      <c r="I23" s="100">
        <f t="shared" si="2"/>
        <v>88528</v>
      </c>
      <c r="J23" s="109"/>
      <c r="K23" s="109"/>
    </row>
    <row r="24" spans="1:11" ht="13.5" thickBot="1">
      <c r="A24" s="6" t="s">
        <v>104</v>
      </c>
      <c r="B24" s="2" t="s">
        <v>90</v>
      </c>
      <c r="C24" s="9">
        <v>8</v>
      </c>
      <c r="D24" s="82">
        <v>92978</v>
      </c>
      <c r="E24" s="93">
        <v>1100</v>
      </c>
      <c r="F24" s="93"/>
      <c r="G24" s="93">
        <f t="shared" si="0"/>
        <v>16538.04</v>
      </c>
      <c r="H24" s="93">
        <f t="shared" si="1"/>
        <v>108416.04000000001</v>
      </c>
      <c r="I24" s="100">
        <f t="shared" si="2"/>
        <v>91878</v>
      </c>
      <c r="J24" s="109"/>
      <c r="K24" s="109"/>
    </row>
    <row r="25" spans="1:11" ht="13.5" thickBot="1">
      <c r="A25" s="6" t="s">
        <v>104</v>
      </c>
      <c r="B25" s="2" t="s">
        <v>103</v>
      </c>
      <c r="C25" s="9"/>
      <c r="D25" s="82">
        <v>92178</v>
      </c>
      <c r="E25" s="93">
        <v>1100</v>
      </c>
      <c r="F25" s="93"/>
      <c r="G25" s="93">
        <f t="shared" si="0"/>
        <v>16394.04</v>
      </c>
      <c r="H25" s="93">
        <f t="shared" si="1"/>
        <v>107472.04000000001</v>
      </c>
      <c r="I25" s="100">
        <f t="shared" si="2"/>
        <v>91078</v>
      </c>
      <c r="J25" s="109"/>
      <c r="K25" s="109"/>
    </row>
    <row r="26" spans="1:11" ht="13.5" thickBot="1">
      <c r="A26" s="6" t="s">
        <v>160</v>
      </c>
      <c r="B26" s="2" t="s">
        <v>161</v>
      </c>
      <c r="C26" s="9">
        <v>40</v>
      </c>
      <c r="D26" s="82">
        <v>91078</v>
      </c>
      <c r="E26" s="93">
        <v>1100</v>
      </c>
      <c r="F26" s="93"/>
      <c r="G26" s="93">
        <f t="shared" si="0"/>
        <v>16196.039999999999</v>
      </c>
      <c r="H26" s="93">
        <f t="shared" si="1"/>
        <v>106174.04</v>
      </c>
      <c r="I26" s="100">
        <f t="shared" si="2"/>
        <v>89978</v>
      </c>
      <c r="J26" s="109"/>
      <c r="K26" s="109"/>
    </row>
    <row r="27" spans="1:11" ht="13.5" thickBot="1">
      <c r="A27" s="6" t="s">
        <v>160</v>
      </c>
      <c r="B27" s="2" t="s">
        <v>159</v>
      </c>
      <c r="C27" s="9">
        <v>8</v>
      </c>
      <c r="D27" s="82">
        <v>89658</v>
      </c>
      <c r="E27" s="93">
        <v>1100</v>
      </c>
      <c r="F27" s="93"/>
      <c r="G27" s="93">
        <f t="shared" si="0"/>
        <v>15940.439999999999</v>
      </c>
      <c r="H27" s="93">
        <f t="shared" si="1"/>
        <v>104498.44</v>
      </c>
      <c r="I27" s="100">
        <f t="shared" si="2"/>
        <v>88558</v>
      </c>
      <c r="J27" s="109"/>
      <c r="K27" s="109"/>
    </row>
    <row r="28" spans="1:11" ht="13.5" thickBot="1">
      <c r="A28" s="6" t="s">
        <v>160</v>
      </c>
      <c r="B28" s="2" t="s">
        <v>162</v>
      </c>
      <c r="C28" s="9">
        <v>65</v>
      </c>
      <c r="D28" s="82">
        <v>91028</v>
      </c>
      <c r="E28" s="93">
        <v>1100</v>
      </c>
      <c r="F28" s="93"/>
      <c r="G28" s="93">
        <f t="shared" si="0"/>
        <v>16187.039999999999</v>
      </c>
      <c r="H28" s="93">
        <f t="shared" si="1"/>
        <v>106115.04</v>
      </c>
      <c r="I28" s="100">
        <f t="shared" si="2"/>
        <v>89928</v>
      </c>
      <c r="J28" s="109"/>
      <c r="K28" s="109"/>
    </row>
    <row r="29" spans="1:11" ht="13.5" thickBot="1">
      <c r="A29" s="6" t="s">
        <v>160</v>
      </c>
      <c r="B29" s="2" t="s">
        <v>163</v>
      </c>
      <c r="C29" s="9">
        <v>55</v>
      </c>
      <c r="D29" s="82">
        <v>91128</v>
      </c>
      <c r="E29" s="93">
        <v>1100</v>
      </c>
      <c r="F29" s="93"/>
      <c r="G29" s="93">
        <f t="shared" si="0"/>
        <v>16205.039999999999</v>
      </c>
      <c r="H29" s="93">
        <f t="shared" si="1"/>
        <v>106233.04</v>
      </c>
      <c r="I29" s="100">
        <f t="shared" si="2"/>
        <v>90028</v>
      </c>
      <c r="J29" s="109"/>
      <c r="K29" s="109"/>
    </row>
    <row r="30" spans="1:11" ht="13.5" thickBot="1">
      <c r="A30" s="6" t="s">
        <v>166</v>
      </c>
      <c r="B30" s="2" t="s">
        <v>165</v>
      </c>
      <c r="C30" s="9">
        <v>3</v>
      </c>
      <c r="D30" s="82">
        <v>91848</v>
      </c>
      <c r="E30" s="93">
        <v>1100</v>
      </c>
      <c r="F30" s="93"/>
      <c r="G30" s="93">
        <f t="shared" si="0"/>
        <v>16334.64</v>
      </c>
      <c r="H30" s="93">
        <f t="shared" si="1"/>
        <v>107082.64</v>
      </c>
      <c r="I30" s="100">
        <f t="shared" si="2"/>
        <v>90748</v>
      </c>
      <c r="J30" s="109"/>
      <c r="K30" s="109"/>
    </row>
    <row r="31" spans="1:11" ht="13.5" thickBot="1">
      <c r="A31" s="80"/>
      <c r="B31" s="67" t="s">
        <v>171</v>
      </c>
      <c r="C31" s="68"/>
      <c r="D31" s="83">
        <v>92498</v>
      </c>
      <c r="E31" s="94">
        <v>1100</v>
      </c>
      <c r="F31" s="94"/>
      <c r="G31" s="94">
        <f>(D31-E31)*18%</f>
        <v>16451.64</v>
      </c>
      <c r="H31" s="94">
        <f>D31-E31+G31</f>
        <v>107849.64</v>
      </c>
      <c r="I31" s="100">
        <f>H31-G31</f>
        <v>91398</v>
      </c>
      <c r="J31" s="109"/>
      <c r="K31" s="109"/>
    </row>
    <row r="32" spans="1:11" ht="13.5" thickBot="1">
      <c r="A32" s="7" t="s">
        <v>97</v>
      </c>
      <c r="B32" s="8" t="s">
        <v>99</v>
      </c>
      <c r="C32" s="10" t="s">
        <v>100</v>
      </c>
      <c r="D32" s="83">
        <v>92498</v>
      </c>
      <c r="E32" s="94">
        <v>1100</v>
      </c>
      <c r="F32" s="94"/>
      <c r="G32" s="94">
        <f t="shared" si="0"/>
        <v>16451.64</v>
      </c>
      <c r="H32" s="94">
        <f t="shared" si="1"/>
        <v>107849.64</v>
      </c>
      <c r="I32" s="100">
        <f t="shared" si="2"/>
        <v>91398</v>
      </c>
      <c r="J32" s="109"/>
      <c r="K32" s="109"/>
    </row>
    <row r="33" spans="2:11" ht="13.5" thickBot="1">
      <c r="B33" s="57"/>
      <c r="D33" s="111"/>
      <c r="E33" s="111"/>
      <c r="F33" s="111"/>
      <c r="G33" s="111"/>
      <c r="H33" s="111"/>
      <c r="I33" s="109"/>
      <c r="J33" s="109"/>
      <c r="K33" s="109"/>
    </row>
    <row r="34" spans="1:9" ht="13.5" thickBot="1">
      <c r="A34" s="260" t="s">
        <v>22</v>
      </c>
      <c r="B34" s="261"/>
      <c r="C34" s="261"/>
      <c r="D34" s="261"/>
      <c r="E34" s="261"/>
      <c r="F34" s="261"/>
      <c r="G34" s="261"/>
      <c r="H34" s="261"/>
      <c r="I34" s="262"/>
    </row>
    <row r="35" spans="1:9" ht="13.5" thickBot="1">
      <c r="A35" s="265" t="s">
        <v>14</v>
      </c>
      <c r="B35" s="266"/>
      <c r="C35" s="74" t="s">
        <v>7</v>
      </c>
      <c r="D35" s="49" t="s">
        <v>0</v>
      </c>
      <c r="E35" s="14" t="s">
        <v>15</v>
      </c>
      <c r="F35" s="79"/>
      <c r="G35" s="49" t="s">
        <v>167</v>
      </c>
      <c r="H35" s="50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78030</v>
      </c>
      <c r="E36" s="92">
        <v>1100</v>
      </c>
      <c r="F36" s="99">
        <v>0</v>
      </c>
      <c r="G36" s="92">
        <f>(D36-E36-F36)*18%</f>
        <v>13847.4</v>
      </c>
      <c r="H36" s="92">
        <f>D36-E36-F36+G36</f>
        <v>90777.4</v>
      </c>
      <c r="I36" s="100">
        <f aca="true" t="shared" si="3" ref="I36:I53">H36-G36</f>
        <v>76930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77996</v>
      </c>
      <c r="E37" s="93">
        <v>1100</v>
      </c>
      <c r="F37" s="99">
        <v>0</v>
      </c>
      <c r="G37" s="92">
        <f aca="true" t="shared" si="4" ref="G37:G53">(D37-E37-F37)*18%</f>
        <v>13841.279999999999</v>
      </c>
      <c r="H37" s="92">
        <f aca="true" t="shared" si="5" ref="H37:H53">D37-E37-F37+G37</f>
        <v>90737.28</v>
      </c>
      <c r="I37" s="100">
        <f t="shared" si="3"/>
        <v>76896</v>
      </c>
    </row>
    <row r="38" spans="1:9" ht="13.5" thickBot="1">
      <c r="A38" s="104" t="s">
        <v>5</v>
      </c>
      <c r="B38" s="102" t="s">
        <v>172</v>
      </c>
      <c r="C38" s="103">
        <v>2.7</v>
      </c>
      <c r="D38" s="82">
        <v>73940</v>
      </c>
      <c r="E38" s="93">
        <v>1100</v>
      </c>
      <c r="F38" s="99">
        <v>0</v>
      </c>
      <c r="G38" s="92">
        <f>(D38-E38-F38)*18%</f>
        <v>13111.199999999999</v>
      </c>
      <c r="H38" s="92">
        <f>D38-E38-F38+G38</f>
        <v>85951.2</v>
      </c>
      <c r="I38" s="100">
        <f>H38-G38</f>
        <v>72840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73940</v>
      </c>
      <c r="E39" s="93">
        <v>1100</v>
      </c>
      <c r="F39" s="99">
        <v>0</v>
      </c>
      <c r="G39" s="92">
        <f t="shared" si="4"/>
        <v>13111.199999999999</v>
      </c>
      <c r="H39" s="92">
        <f t="shared" si="5"/>
        <v>85951.2</v>
      </c>
      <c r="I39" s="100">
        <f t="shared" si="3"/>
        <v>72840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75290</v>
      </c>
      <c r="E40" s="93">
        <v>1100</v>
      </c>
      <c r="F40" s="99">
        <v>0</v>
      </c>
      <c r="G40" s="92">
        <f t="shared" si="4"/>
        <v>13354.199999999999</v>
      </c>
      <c r="H40" s="92">
        <f t="shared" si="5"/>
        <v>87544.2</v>
      </c>
      <c r="I40" s="100">
        <f t="shared" si="3"/>
        <v>74190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75586</v>
      </c>
      <c r="E41" s="93">
        <v>1100</v>
      </c>
      <c r="F41" s="99">
        <v>0</v>
      </c>
      <c r="G41" s="92">
        <f t="shared" si="4"/>
        <v>13407.48</v>
      </c>
      <c r="H41" s="92">
        <f t="shared" si="5"/>
        <v>87893.48</v>
      </c>
      <c r="I41" s="100">
        <f t="shared" si="3"/>
        <v>74486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74070</v>
      </c>
      <c r="E42" s="93">
        <v>1100</v>
      </c>
      <c r="F42" s="99">
        <v>0</v>
      </c>
      <c r="G42" s="92">
        <f t="shared" si="4"/>
        <v>13134.6</v>
      </c>
      <c r="H42" s="92">
        <f t="shared" si="5"/>
        <v>86104.6</v>
      </c>
      <c r="I42" s="100">
        <f t="shared" si="3"/>
        <v>72970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76167</v>
      </c>
      <c r="E43" s="93">
        <v>1100</v>
      </c>
      <c r="F43" s="99">
        <v>0</v>
      </c>
      <c r="G43" s="92">
        <f t="shared" si="4"/>
        <v>13512.06</v>
      </c>
      <c r="H43" s="92">
        <f t="shared" si="5"/>
        <v>88579.06</v>
      </c>
      <c r="I43" s="100">
        <f t="shared" si="3"/>
        <v>75067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76480</v>
      </c>
      <c r="E44" s="93">
        <v>1100</v>
      </c>
      <c r="F44" s="99">
        <v>0</v>
      </c>
      <c r="G44" s="92">
        <f t="shared" si="4"/>
        <v>13568.4</v>
      </c>
      <c r="H44" s="92">
        <f t="shared" si="5"/>
        <v>88948.4</v>
      </c>
      <c r="I44" s="100">
        <f t="shared" si="3"/>
        <v>75380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76480</v>
      </c>
      <c r="E45" s="93">
        <v>1100</v>
      </c>
      <c r="F45" s="99">
        <v>0</v>
      </c>
      <c r="G45" s="92">
        <f t="shared" si="4"/>
        <v>13568.4</v>
      </c>
      <c r="H45" s="92">
        <f t="shared" si="5"/>
        <v>88948.4</v>
      </c>
      <c r="I45" s="100">
        <f t="shared" si="3"/>
        <v>75380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80440</v>
      </c>
      <c r="E46" s="93">
        <v>1100</v>
      </c>
      <c r="F46" s="99">
        <v>0</v>
      </c>
      <c r="G46" s="92">
        <f t="shared" si="4"/>
        <v>14281.199999999999</v>
      </c>
      <c r="H46" s="92">
        <f t="shared" si="5"/>
        <v>93621.2</v>
      </c>
      <c r="I46" s="100">
        <f t="shared" si="3"/>
        <v>79340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81890</v>
      </c>
      <c r="E47" s="93">
        <v>1100</v>
      </c>
      <c r="F47" s="99">
        <v>0</v>
      </c>
      <c r="G47" s="92">
        <f t="shared" si="4"/>
        <v>14542.199999999999</v>
      </c>
      <c r="H47" s="92">
        <f t="shared" si="5"/>
        <v>95332.2</v>
      </c>
      <c r="I47" s="100">
        <f t="shared" si="3"/>
        <v>80790</v>
      </c>
    </row>
    <row r="48" spans="1:9" ht="13.5" thickBot="1">
      <c r="A48" s="107" t="s">
        <v>33</v>
      </c>
      <c r="B48" s="102" t="s">
        <v>91</v>
      </c>
      <c r="C48" s="103"/>
      <c r="D48" s="82">
        <v>77710</v>
      </c>
      <c r="E48" s="93">
        <v>1100</v>
      </c>
      <c r="F48" s="99">
        <v>0</v>
      </c>
      <c r="G48" s="92">
        <f t="shared" si="4"/>
        <v>13789.8</v>
      </c>
      <c r="H48" s="92">
        <f t="shared" si="5"/>
        <v>90399.8</v>
      </c>
      <c r="I48" s="100">
        <f t="shared" si="3"/>
        <v>76610</v>
      </c>
    </row>
    <row r="49" spans="1:9" ht="13.5" thickBot="1">
      <c r="A49" s="107" t="s">
        <v>33</v>
      </c>
      <c r="B49" s="102" t="s">
        <v>111</v>
      </c>
      <c r="C49" s="103"/>
      <c r="D49" s="82">
        <v>78830</v>
      </c>
      <c r="E49" s="93">
        <v>1100</v>
      </c>
      <c r="F49" s="99">
        <v>0</v>
      </c>
      <c r="G49" s="92">
        <f t="shared" si="4"/>
        <v>13991.4</v>
      </c>
      <c r="H49" s="92">
        <f t="shared" si="5"/>
        <v>91721.4</v>
      </c>
      <c r="I49" s="100">
        <f t="shared" si="3"/>
        <v>77730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70473</v>
      </c>
      <c r="E50" s="93">
        <v>0</v>
      </c>
      <c r="F50" s="99">
        <v>0</v>
      </c>
      <c r="G50" s="92">
        <f t="shared" si="4"/>
        <v>12685.14</v>
      </c>
      <c r="H50" s="92">
        <f t="shared" si="5"/>
        <v>83158.14</v>
      </c>
      <c r="I50" s="100">
        <f t="shared" si="3"/>
        <v>70473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66329</v>
      </c>
      <c r="E51" s="93">
        <v>0</v>
      </c>
      <c r="F51" s="99">
        <v>0</v>
      </c>
      <c r="G51" s="92">
        <f t="shared" si="4"/>
        <v>11939.22</v>
      </c>
      <c r="H51" s="92">
        <f t="shared" si="5"/>
        <v>78268.22</v>
      </c>
      <c r="I51" s="100">
        <f t="shared" si="3"/>
        <v>66329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69610</v>
      </c>
      <c r="E52" s="93">
        <v>0</v>
      </c>
      <c r="F52" s="99">
        <v>0</v>
      </c>
      <c r="G52" s="92">
        <f t="shared" si="4"/>
        <v>12529.8</v>
      </c>
      <c r="H52" s="92">
        <f t="shared" si="5"/>
        <v>82139.8</v>
      </c>
      <c r="I52" s="100">
        <f t="shared" si="3"/>
        <v>69610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71350</v>
      </c>
      <c r="E53" s="94">
        <v>0</v>
      </c>
      <c r="F53" s="99">
        <v>0</v>
      </c>
      <c r="G53" s="92">
        <f t="shared" si="4"/>
        <v>12843</v>
      </c>
      <c r="H53" s="92">
        <f t="shared" si="5"/>
        <v>84193</v>
      </c>
      <c r="I53" s="100">
        <f t="shared" si="3"/>
        <v>71350</v>
      </c>
    </row>
    <row r="54" spans="1:9" ht="15" customHeight="1" thickBot="1">
      <c r="A54" s="109"/>
      <c r="B54" s="110"/>
      <c r="C54" s="109"/>
      <c r="D54" s="111"/>
      <c r="E54" s="111"/>
      <c r="F54" s="111"/>
      <c r="G54" s="111"/>
      <c r="H54" s="111"/>
      <c r="I54" s="109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9" ht="13.5" thickBot="1">
      <c r="A57" s="118" t="s">
        <v>30</v>
      </c>
      <c r="B57" s="119" t="s">
        <v>80</v>
      </c>
      <c r="C57" s="98">
        <v>0.92</v>
      </c>
      <c r="D57" s="221">
        <v>75490</v>
      </c>
      <c r="E57" s="92">
        <v>1100</v>
      </c>
      <c r="F57" s="99">
        <v>0</v>
      </c>
      <c r="G57" s="92">
        <f aca="true" t="shared" si="6" ref="G57:G66">(D57-E57-F57)*18%</f>
        <v>13390.199999999999</v>
      </c>
      <c r="H57" s="92">
        <f aca="true" t="shared" si="7" ref="H57:H66">D57-E57-F57+G57</f>
        <v>87780.2</v>
      </c>
      <c r="I57" s="100">
        <f aca="true" t="shared" si="8" ref="I57:I66">H57-G57</f>
        <v>74390</v>
      </c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75090</v>
      </c>
      <c r="E58" s="93">
        <v>1100</v>
      </c>
      <c r="F58" s="99">
        <v>0</v>
      </c>
      <c r="G58" s="92">
        <f t="shared" si="6"/>
        <v>13318.199999999999</v>
      </c>
      <c r="H58" s="92">
        <f t="shared" si="7"/>
        <v>87308.2</v>
      </c>
      <c r="I58" s="100">
        <f>H58-G58</f>
        <v>73990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75490</v>
      </c>
      <c r="E59" s="93">
        <v>1100</v>
      </c>
      <c r="F59" s="99">
        <v>0</v>
      </c>
      <c r="G59" s="92">
        <f t="shared" si="6"/>
        <v>13390.199999999999</v>
      </c>
      <c r="H59" s="92">
        <f t="shared" si="7"/>
        <v>87780.2</v>
      </c>
      <c r="I59" s="100">
        <f t="shared" si="8"/>
        <v>74390</v>
      </c>
    </row>
    <row r="60" spans="1:9" s="109" customFormat="1" ht="13.5" thickBot="1">
      <c r="A60" s="120" t="s">
        <v>30</v>
      </c>
      <c r="B60" s="121" t="s">
        <v>169</v>
      </c>
      <c r="C60" s="103">
        <v>3</v>
      </c>
      <c r="D60" s="222">
        <v>75390</v>
      </c>
      <c r="E60" s="93">
        <v>1100</v>
      </c>
      <c r="F60" s="99">
        <v>0</v>
      </c>
      <c r="G60" s="92">
        <f t="shared" si="6"/>
        <v>13372.199999999999</v>
      </c>
      <c r="H60" s="92">
        <f t="shared" si="7"/>
        <v>87662.2</v>
      </c>
      <c r="I60" s="100">
        <f t="shared" si="8"/>
        <v>74290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84266</v>
      </c>
      <c r="E61" s="93">
        <v>1100</v>
      </c>
      <c r="F61" s="99">
        <v>0</v>
      </c>
      <c r="G61" s="92">
        <f t="shared" si="6"/>
        <v>14969.88</v>
      </c>
      <c r="H61" s="92">
        <f t="shared" si="7"/>
        <v>98135.88</v>
      </c>
      <c r="I61" s="100">
        <f t="shared" si="8"/>
        <v>83166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84660</v>
      </c>
      <c r="E62" s="93">
        <v>1100</v>
      </c>
      <c r="F62" s="99">
        <v>0</v>
      </c>
      <c r="G62" s="92">
        <f t="shared" si="6"/>
        <v>15040.8</v>
      </c>
      <c r="H62" s="92">
        <f t="shared" si="7"/>
        <v>98600.8</v>
      </c>
      <c r="I62" s="100">
        <f t="shared" si="8"/>
        <v>83560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84530</v>
      </c>
      <c r="E63" s="93">
        <v>1100</v>
      </c>
      <c r="F63" s="99">
        <v>0</v>
      </c>
      <c r="G63" s="92">
        <f t="shared" si="6"/>
        <v>15017.4</v>
      </c>
      <c r="H63" s="92">
        <f t="shared" si="7"/>
        <v>98447.4</v>
      </c>
      <c r="I63" s="100">
        <f t="shared" si="8"/>
        <v>83430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76709</v>
      </c>
      <c r="E64" s="93">
        <v>0</v>
      </c>
      <c r="F64" s="99">
        <v>0</v>
      </c>
      <c r="G64" s="92">
        <f t="shared" si="6"/>
        <v>13807.619999999999</v>
      </c>
      <c r="H64" s="92">
        <f t="shared" si="7"/>
        <v>90516.62</v>
      </c>
      <c r="I64" s="100">
        <f t="shared" si="8"/>
        <v>76709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77103</v>
      </c>
      <c r="E65" s="93">
        <v>0</v>
      </c>
      <c r="F65" s="99">
        <v>0</v>
      </c>
      <c r="G65" s="92">
        <f t="shared" si="6"/>
        <v>13878.539999999999</v>
      </c>
      <c r="H65" s="92">
        <f t="shared" si="7"/>
        <v>90981.54</v>
      </c>
      <c r="I65" s="100">
        <f t="shared" si="8"/>
        <v>77103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68610</v>
      </c>
      <c r="E66" s="93">
        <v>0</v>
      </c>
      <c r="F66" s="99">
        <v>0</v>
      </c>
      <c r="G66" s="92">
        <f t="shared" si="6"/>
        <v>12349.8</v>
      </c>
      <c r="H66" s="92">
        <f t="shared" si="7"/>
        <v>80959.8</v>
      </c>
      <c r="I66" s="100">
        <f t="shared" si="8"/>
        <v>68610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47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24"/>
    </row>
    <row r="70" spans="1:8" ht="12.75">
      <c r="A70" s="47"/>
      <c r="B70" s="42"/>
      <c r="C70" s="42"/>
      <c r="D70" s="42"/>
      <c r="E70" s="42"/>
      <c r="F70" s="42"/>
      <c r="G70" s="42"/>
      <c r="H70" s="42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259"/>
      <c r="B72" s="259"/>
      <c r="C72" s="46"/>
      <c r="D72" s="46"/>
      <c r="E72" s="46"/>
      <c r="F72" s="46"/>
      <c r="G72" s="46"/>
      <c r="H72" s="46"/>
    </row>
    <row r="73" spans="1:8" ht="12.75">
      <c r="A73" s="30"/>
      <c r="B73" s="45"/>
      <c r="C73" s="24"/>
      <c r="D73" s="41"/>
      <c r="E73" s="41"/>
      <c r="F73" s="41"/>
      <c r="G73" s="61"/>
      <c r="H73" s="61"/>
    </row>
    <row r="74" spans="1:8" ht="12.75">
      <c r="A74" s="30"/>
      <c r="B74" s="45"/>
      <c r="C74" s="24"/>
      <c r="D74" s="41"/>
      <c r="E74" s="41"/>
      <c r="F74" s="41"/>
      <c r="G74" s="61"/>
      <c r="H74" s="61"/>
    </row>
    <row r="75" spans="1:8" ht="12.75">
      <c r="A75" s="60"/>
      <c r="B75" s="60"/>
      <c r="C75" s="60"/>
      <c r="D75" s="60"/>
      <c r="E75" s="60"/>
      <c r="F75" s="60"/>
      <c r="G75" s="60"/>
      <c r="H75" s="60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6">
      <selection activeCell="K7" sqref="K1:L16384"/>
    </sheetView>
  </sheetViews>
  <sheetFormatPr defaultColWidth="9.140625" defaultRowHeight="12.75"/>
  <cols>
    <col min="1" max="1" width="11.8515625" style="54" customWidth="1"/>
    <col min="2" max="2" width="20.28125" style="54" customWidth="1"/>
    <col min="3" max="3" width="8.7109375" style="54" customWidth="1"/>
    <col min="4" max="6" width="11.421875" style="54" customWidth="1"/>
    <col min="7" max="7" width="13.00390625" style="54" customWidth="1"/>
    <col min="8" max="8" width="12.421875" style="54" customWidth="1"/>
    <col min="9" max="9" width="13.140625" style="54" bestFit="1" customWidth="1"/>
    <col min="10" max="16384" width="9.140625" style="54" customWidth="1"/>
  </cols>
  <sheetData>
    <row r="1" spans="1:8" ht="23.25">
      <c r="A1" s="272" t="s">
        <v>87</v>
      </c>
      <c r="B1" s="273"/>
      <c r="C1" s="273"/>
      <c r="D1" s="273"/>
      <c r="E1" s="273"/>
      <c r="F1" s="273"/>
      <c r="G1" s="273"/>
      <c r="H1" s="273"/>
    </row>
    <row r="2" spans="1:8" ht="16.5">
      <c r="A2" s="62" t="s">
        <v>82</v>
      </c>
      <c r="B2" s="31"/>
      <c r="C2" s="31"/>
      <c r="D2" s="31"/>
      <c r="E2" s="31"/>
      <c r="F2" s="31"/>
      <c r="G2" s="31"/>
      <c r="H2" s="31"/>
    </row>
    <row r="3" spans="1:8" s="55" customFormat="1" ht="12.75">
      <c r="A3" s="274" t="s">
        <v>83</v>
      </c>
      <c r="B3" s="274"/>
      <c r="C3" s="274"/>
      <c r="D3" s="274"/>
      <c r="E3" s="274"/>
      <c r="F3" s="274"/>
      <c r="G3" s="274"/>
      <c r="H3" s="274"/>
    </row>
    <row r="4" spans="1:8" s="55" customFormat="1" ht="12.75">
      <c r="A4" s="274" t="s">
        <v>84</v>
      </c>
      <c r="B4" s="274"/>
      <c r="C4" s="274"/>
      <c r="D4" s="274"/>
      <c r="E4" s="274"/>
      <c r="F4" s="274"/>
      <c r="G4" s="274"/>
      <c r="H4" s="274"/>
    </row>
    <row r="5" spans="1:8" s="55" customFormat="1" ht="12.75">
      <c r="A5" s="274" t="s">
        <v>85</v>
      </c>
      <c r="B5" s="274"/>
      <c r="C5" s="274"/>
      <c r="D5" s="274"/>
      <c r="E5" s="274"/>
      <c r="F5" s="274"/>
      <c r="G5" s="274"/>
      <c r="H5" s="274"/>
    </row>
    <row r="6" spans="1:8" ht="15">
      <c r="A6" s="275" t="s">
        <v>86</v>
      </c>
      <c r="B6" s="275"/>
      <c r="C6" s="275"/>
      <c r="D6" s="275"/>
      <c r="E6" s="275"/>
      <c r="F6" s="275"/>
      <c r="G6" s="275"/>
      <c r="H6" s="275"/>
    </row>
    <row r="7" spans="1:8" ht="15.75" thickBot="1">
      <c r="A7" s="56"/>
      <c r="B7" s="56"/>
      <c r="C7" s="56"/>
      <c r="D7" s="56"/>
      <c r="E7" s="56"/>
      <c r="F7" s="56"/>
      <c r="G7" s="56"/>
      <c r="H7" s="56"/>
    </row>
    <row r="8" spans="1:9" ht="13.5" thickBot="1">
      <c r="A8" s="260" t="s">
        <v>181</v>
      </c>
      <c r="B8" s="261"/>
      <c r="C8" s="261"/>
      <c r="D8" s="261"/>
      <c r="E8" s="261"/>
      <c r="F8" s="261"/>
      <c r="G8" s="261"/>
      <c r="H8" s="261"/>
      <c r="I8" s="262"/>
    </row>
    <row r="9" spans="1:9" ht="13.5" thickBot="1">
      <c r="A9" s="260" t="s">
        <v>26</v>
      </c>
      <c r="B9" s="261"/>
      <c r="C9" s="261"/>
      <c r="D9" s="261"/>
      <c r="E9" s="261"/>
      <c r="F9" s="261"/>
      <c r="G9" s="261"/>
      <c r="H9" s="261"/>
      <c r="I9" s="262"/>
    </row>
    <row r="10" spans="1:9" ht="13.5" thickBot="1">
      <c r="A10" s="263" t="s">
        <v>14</v>
      </c>
      <c r="B10" s="264"/>
      <c r="C10" s="73" t="s">
        <v>7</v>
      </c>
      <c r="D10" s="49" t="s">
        <v>0</v>
      </c>
      <c r="E10" s="14" t="s">
        <v>15</v>
      </c>
      <c r="F10" s="79"/>
      <c r="G10" s="49" t="s">
        <v>167</v>
      </c>
      <c r="H10" s="50" t="s">
        <v>1</v>
      </c>
      <c r="I10" s="52" t="s">
        <v>69</v>
      </c>
    </row>
    <row r="11" spans="1:11" ht="13.5" thickBot="1">
      <c r="A11" s="15" t="s">
        <v>155</v>
      </c>
      <c r="B11" s="16" t="s">
        <v>102</v>
      </c>
      <c r="C11" s="17">
        <v>11</v>
      </c>
      <c r="D11" s="81">
        <v>87822</v>
      </c>
      <c r="E11" s="92">
        <v>1100</v>
      </c>
      <c r="F11" s="92"/>
      <c r="G11" s="92">
        <f>(D11-E11)*18%</f>
        <v>15609.96</v>
      </c>
      <c r="H11" s="92">
        <f>D11-E11+G11</f>
        <v>102331.95999999999</v>
      </c>
      <c r="I11" s="100">
        <f>H11-G11</f>
        <v>86722</v>
      </c>
      <c r="J11" s="109"/>
      <c r="K11" s="109"/>
    </row>
    <row r="12" spans="1:11" ht="13.5" thickBot="1">
      <c r="A12" s="6" t="s">
        <v>155</v>
      </c>
      <c r="B12" s="2" t="s">
        <v>98</v>
      </c>
      <c r="C12" s="9" t="s">
        <v>101</v>
      </c>
      <c r="D12" s="82">
        <v>87022</v>
      </c>
      <c r="E12" s="93">
        <v>1100</v>
      </c>
      <c r="F12" s="93"/>
      <c r="G12" s="93">
        <f aca="true" t="shared" si="0" ref="G12:G32">(D12-E12)*18%</f>
        <v>15465.96</v>
      </c>
      <c r="H12" s="93">
        <f aca="true" t="shared" si="1" ref="H12:H32">D12-E12+G12</f>
        <v>101387.95999999999</v>
      </c>
      <c r="I12" s="100">
        <f aca="true" t="shared" si="2" ref="I12:I32">H12-G12</f>
        <v>85922</v>
      </c>
      <c r="J12" s="109"/>
      <c r="K12" s="109"/>
    </row>
    <row r="13" spans="1:11" ht="13.5" thickBot="1">
      <c r="A13" s="6" t="s">
        <v>155</v>
      </c>
      <c r="B13" s="2" t="s">
        <v>20</v>
      </c>
      <c r="C13" s="9">
        <v>6</v>
      </c>
      <c r="D13" s="82">
        <v>88072</v>
      </c>
      <c r="E13" s="93">
        <v>1100</v>
      </c>
      <c r="F13" s="93"/>
      <c r="G13" s="93">
        <f t="shared" si="0"/>
        <v>15654.96</v>
      </c>
      <c r="H13" s="93">
        <f t="shared" si="1"/>
        <v>102626.95999999999</v>
      </c>
      <c r="I13" s="100">
        <f t="shared" si="2"/>
        <v>86972</v>
      </c>
      <c r="J13" s="109"/>
      <c r="K13" s="109"/>
    </row>
    <row r="14" spans="1:11" ht="13.5" thickBot="1">
      <c r="A14" s="6" t="s">
        <v>155</v>
      </c>
      <c r="B14" s="2" t="s">
        <v>21</v>
      </c>
      <c r="C14" s="9">
        <v>3</v>
      </c>
      <c r="D14" s="82">
        <v>88272</v>
      </c>
      <c r="E14" s="93">
        <v>1100</v>
      </c>
      <c r="F14" s="93"/>
      <c r="G14" s="93">
        <f t="shared" si="0"/>
        <v>15690.96</v>
      </c>
      <c r="H14" s="93">
        <f t="shared" si="1"/>
        <v>102862.95999999999</v>
      </c>
      <c r="I14" s="100">
        <f t="shared" si="2"/>
        <v>87172</v>
      </c>
      <c r="J14" s="109"/>
      <c r="K14" s="109"/>
    </row>
    <row r="15" spans="1:11" ht="13.5" thickBot="1">
      <c r="A15" s="6" t="s">
        <v>155</v>
      </c>
      <c r="B15" s="2" t="s">
        <v>164</v>
      </c>
      <c r="C15" s="9">
        <v>3.4</v>
      </c>
      <c r="D15" s="82">
        <v>90142</v>
      </c>
      <c r="E15" s="93">
        <v>1100</v>
      </c>
      <c r="F15" s="93"/>
      <c r="G15" s="93">
        <f t="shared" si="0"/>
        <v>16027.56</v>
      </c>
      <c r="H15" s="93">
        <f t="shared" si="1"/>
        <v>105069.56</v>
      </c>
      <c r="I15" s="100">
        <f t="shared" si="2"/>
        <v>89042</v>
      </c>
      <c r="J15" s="109"/>
      <c r="K15" s="109"/>
    </row>
    <row r="16" spans="1:11" ht="13.5" thickBot="1">
      <c r="A16" s="6" t="s">
        <v>6</v>
      </c>
      <c r="B16" s="2" t="s">
        <v>17</v>
      </c>
      <c r="C16" s="9">
        <v>3</v>
      </c>
      <c r="D16" s="82">
        <v>89072</v>
      </c>
      <c r="E16" s="93">
        <v>1100</v>
      </c>
      <c r="F16" s="93"/>
      <c r="G16" s="93">
        <f t="shared" si="0"/>
        <v>15834.96</v>
      </c>
      <c r="H16" s="93">
        <f t="shared" si="1"/>
        <v>103806.95999999999</v>
      </c>
      <c r="I16" s="100">
        <f t="shared" si="2"/>
        <v>87972</v>
      </c>
      <c r="J16" s="109"/>
      <c r="K16" s="109"/>
    </row>
    <row r="17" spans="1:11" ht="13.5" thickBot="1">
      <c r="A17" s="6" t="s">
        <v>18</v>
      </c>
      <c r="B17" s="2" t="s">
        <v>19</v>
      </c>
      <c r="C17" s="9">
        <v>11</v>
      </c>
      <c r="D17" s="82">
        <v>89122</v>
      </c>
      <c r="E17" s="93">
        <v>1100</v>
      </c>
      <c r="F17" s="93"/>
      <c r="G17" s="93">
        <f t="shared" si="0"/>
        <v>15843.96</v>
      </c>
      <c r="H17" s="93">
        <f t="shared" si="1"/>
        <v>103865.95999999999</v>
      </c>
      <c r="I17" s="100">
        <f t="shared" si="2"/>
        <v>88022</v>
      </c>
      <c r="J17" s="109"/>
      <c r="K17" s="109"/>
    </row>
    <row r="18" spans="1:11" ht="13.5" thickBot="1">
      <c r="A18" s="6" t="s">
        <v>156</v>
      </c>
      <c r="B18" s="2" t="s">
        <v>79</v>
      </c>
      <c r="C18" s="9">
        <v>12</v>
      </c>
      <c r="D18" s="82">
        <v>95652</v>
      </c>
      <c r="E18" s="93">
        <v>1100</v>
      </c>
      <c r="F18" s="93"/>
      <c r="G18" s="93">
        <f t="shared" si="0"/>
        <v>17019.36</v>
      </c>
      <c r="H18" s="93">
        <f t="shared" si="1"/>
        <v>111571.36</v>
      </c>
      <c r="I18" s="100">
        <f t="shared" si="2"/>
        <v>94552</v>
      </c>
      <c r="J18" s="109"/>
      <c r="K18" s="109"/>
    </row>
    <row r="19" spans="1:11" ht="13.5" thickBot="1">
      <c r="A19" s="6" t="s">
        <v>95</v>
      </c>
      <c r="B19" s="2" t="s">
        <v>96</v>
      </c>
      <c r="C19" s="9"/>
      <c r="D19" s="82">
        <v>94852</v>
      </c>
      <c r="E19" s="93">
        <v>1100</v>
      </c>
      <c r="F19" s="93"/>
      <c r="G19" s="93">
        <f t="shared" si="0"/>
        <v>16875.36</v>
      </c>
      <c r="H19" s="93">
        <f t="shared" si="1"/>
        <v>110627.36</v>
      </c>
      <c r="I19" s="100">
        <f t="shared" si="2"/>
        <v>93752</v>
      </c>
      <c r="J19" s="109"/>
      <c r="K19" s="109"/>
    </row>
    <row r="20" spans="1:11" ht="13.5" thickBot="1">
      <c r="A20" s="6" t="s">
        <v>104</v>
      </c>
      <c r="B20" s="2" t="s">
        <v>105</v>
      </c>
      <c r="C20" s="9">
        <v>12</v>
      </c>
      <c r="D20" s="82">
        <v>89352</v>
      </c>
      <c r="E20" s="93">
        <v>1100</v>
      </c>
      <c r="F20" s="93"/>
      <c r="G20" s="93">
        <f t="shared" si="0"/>
        <v>15885.359999999999</v>
      </c>
      <c r="H20" s="93">
        <f t="shared" si="1"/>
        <v>104137.36</v>
      </c>
      <c r="I20" s="100">
        <f t="shared" si="2"/>
        <v>88252</v>
      </c>
      <c r="J20" s="109"/>
      <c r="K20" s="109"/>
    </row>
    <row r="21" spans="1:11" ht="13.5" thickBot="1">
      <c r="A21" s="6" t="s">
        <v>104</v>
      </c>
      <c r="B21" s="2" t="s">
        <v>153</v>
      </c>
      <c r="C21" s="9">
        <v>10</v>
      </c>
      <c r="D21" s="82">
        <v>91102</v>
      </c>
      <c r="E21" s="93">
        <v>1100</v>
      </c>
      <c r="F21" s="93"/>
      <c r="G21" s="93">
        <f t="shared" si="0"/>
        <v>16200.359999999999</v>
      </c>
      <c r="H21" s="93">
        <f t="shared" si="1"/>
        <v>106202.36</v>
      </c>
      <c r="I21" s="100">
        <f t="shared" si="2"/>
        <v>90002</v>
      </c>
      <c r="J21" s="109"/>
      <c r="K21" s="109"/>
    </row>
    <row r="22" spans="1:11" ht="13.5" thickBot="1">
      <c r="A22" s="6" t="s">
        <v>104</v>
      </c>
      <c r="B22" s="2" t="s">
        <v>94</v>
      </c>
      <c r="C22" s="9">
        <v>1.9</v>
      </c>
      <c r="D22" s="82">
        <v>95852</v>
      </c>
      <c r="E22" s="93">
        <v>1100</v>
      </c>
      <c r="F22" s="93"/>
      <c r="G22" s="93">
        <f t="shared" si="0"/>
        <v>17055.36</v>
      </c>
      <c r="H22" s="93">
        <f t="shared" si="1"/>
        <v>111807.36</v>
      </c>
      <c r="I22" s="100">
        <f t="shared" si="2"/>
        <v>94752</v>
      </c>
      <c r="J22" s="109"/>
      <c r="K22" s="109"/>
    </row>
    <row r="23" spans="1:11" ht="13.5" thickBot="1">
      <c r="A23" s="6" t="s">
        <v>104</v>
      </c>
      <c r="B23" s="2" t="s">
        <v>81</v>
      </c>
      <c r="C23" s="9">
        <v>3</v>
      </c>
      <c r="D23" s="82">
        <v>89702</v>
      </c>
      <c r="E23" s="93">
        <v>1100</v>
      </c>
      <c r="F23" s="93"/>
      <c r="G23" s="93">
        <f t="shared" si="0"/>
        <v>15948.359999999999</v>
      </c>
      <c r="H23" s="93">
        <f t="shared" si="1"/>
        <v>104550.36</v>
      </c>
      <c r="I23" s="100">
        <f t="shared" si="2"/>
        <v>88602</v>
      </c>
      <c r="J23" s="109"/>
      <c r="K23" s="109"/>
    </row>
    <row r="24" spans="1:11" ht="13.5" thickBot="1">
      <c r="A24" s="6" t="s">
        <v>104</v>
      </c>
      <c r="B24" s="2" t="s">
        <v>90</v>
      </c>
      <c r="C24" s="9">
        <v>8</v>
      </c>
      <c r="D24" s="82">
        <v>93052</v>
      </c>
      <c r="E24" s="93">
        <v>1100</v>
      </c>
      <c r="F24" s="93"/>
      <c r="G24" s="93">
        <f t="shared" si="0"/>
        <v>16551.36</v>
      </c>
      <c r="H24" s="93">
        <f t="shared" si="1"/>
        <v>108503.36</v>
      </c>
      <c r="I24" s="100">
        <f t="shared" si="2"/>
        <v>91952</v>
      </c>
      <c r="J24" s="109"/>
      <c r="K24" s="109"/>
    </row>
    <row r="25" spans="1:11" ht="13.5" thickBot="1">
      <c r="A25" s="6" t="s">
        <v>104</v>
      </c>
      <c r="B25" s="2" t="s">
        <v>103</v>
      </c>
      <c r="C25" s="9"/>
      <c r="D25" s="82">
        <v>92252</v>
      </c>
      <c r="E25" s="93">
        <v>1100</v>
      </c>
      <c r="F25" s="93"/>
      <c r="G25" s="93">
        <f t="shared" si="0"/>
        <v>16407.36</v>
      </c>
      <c r="H25" s="93">
        <f t="shared" si="1"/>
        <v>107559.36</v>
      </c>
      <c r="I25" s="100">
        <f t="shared" si="2"/>
        <v>91152</v>
      </c>
      <c r="J25" s="109"/>
      <c r="K25" s="109"/>
    </row>
    <row r="26" spans="1:11" ht="13.5" thickBot="1">
      <c r="A26" s="6" t="s">
        <v>160</v>
      </c>
      <c r="B26" s="2" t="s">
        <v>161</v>
      </c>
      <c r="C26" s="9">
        <v>40</v>
      </c>
      <c r="D26" s="82">
        <v>91252</v>
      </c>
      <c r="E26" s="93">
        <v>1100</v>
      </c>
      <c r="F26" s="93"/>
      <c r="G26" s="93">
        <f t="shared" si="0"/>
        <v>16227.359999999999</v>
      </c>
      <c r="H26" s="93">
        <f t="shared" si="1"/>
        <v>106379.36</v>
      </c>
      <c r="I26" s="100">
        <f t="shared" si="2"/>
        <v>90152</v>
      </c>
      <c r="J26" s="109"/>
      <c r="K26" s="109"/>
    </row>
    <row r="27" spans="1:11" ht="13.5" thickBot="1">
      <c r="A27" s="6" t="s">
        <v>160</v>
      </c>
      <c r="B27" s="2" t="s">
        <v>159</v>
      </c>
      <c r="C27" s="9">
        <v>8</v>
      </c>
      <c r="D27" s="82">
        <v>90382</v>
      </c>
      <c r="E27" s="93">
        <v>1100</v>
      </c>
      <c r="F27" s="93"/>
      <c r="G27" s="93">
        <f t="shared" si="0"/>
        <v>16070.76</v>
      </c>
      <c r="H27" s="93">
        <f t="shared" si="1"/>
        <v>105352.76</v>
      </c>
      <c r="I27" s="100">
        <f t="shared" si="2"/>
        <v>89282</v>
      </c>
      <c r="J27" s="109"/>
      <c r="K27" s="109"/>
    </row>
    <row r="28" spans="1:11" ht="13.5" thickBot="1">
      <c r="A28" s="6" t="s">
        <v>160</v>
      </c>
      <c r="B28" s="2" t="s">
        <v>162</v>
      </c>
      <c r="C28" s="9">
        <v>65</v>
      </c>
      <c r="D28" s="82">
        <v>91002</v>
      </c>
      <c r="E28" s="93">
        <v>1100</v>
      </c>
      <c r="F28" s="93"/>
      <c r="G28" s="93">
        <f t="shared" si="0"/>
        <v>16182.359999999999</v>
      </c>
      <c r="H28" s="93">
        <f t="shared" si="1"/>
        <v>106084.36</v>
      </c>
      <c r="I28" s="100">
        <f t="shared" si="2"/>
        <v>89902</v>
      </c>
      <c r="J28" s="109"/>
      <c r="K28" s="109"/>
    </row>
    <row r="29" spans="1:11" ht="13.5" thickBot="1">
      <c r="A29" s="6" t="s">
        <v>160</v>
      </c>
      <c r="B29" s="2" t="s">
        <v>163</v>
      </c>
      <c r="C29" s="9">
        <v>55</v>
      </c>
      <c r="D29" s="82">
        <v>91202</v>
      </c>
      <c r="E29" s="93">
        <v>1100</v>
      </c>
      <c r="F29" s="93"/>
      <c r="G29" s="93">
        <f t="shared" si="0"/>
        <v>16218.359999999999</v>
      </c>
      <c r="H29" s="93">
        <f t="shared" si="1"/>
        <v>106320.36</v>
      </c>
      <c r="I29" s="100">
        <f t="shared" si="2"/>
        <v>90102</v>
      </c>
      <c r="J29" s="109"/>
      <c r="K29" s="109"/>
    </row>
    <row r="30" spans="1:11" ht="13.5" thickBot="1">
      <c r="A30" s="6" t="s">
        <v>166</v>
      </c>
      <c r="B30" s="2" t="s">
        <v>165</v>
      </c>
      <c r="C30" s="9">
        <v>3</v>
      </c>
      <c r="D30" s="82">
        <v>91722</v>
      </c>
      <c r="E30" s="93">
        <v>1100</v>
      </c>
      <c r="F30" s="93"/>
      <c r="G30" s="93">
        <f t="shared" si="0"/>
        <v>16311.96</v>
      </c>
      <c r="H30" s="93">
        <f t="shared" si="1"/>
        <v>106933.95999999999</v>
      </c>
      <c r="I30" s="100">
        <f t="shared" si="2"/>
        <v>90622</v>
      </c>
      <c r="J30" s="109"/>
      <c r="K30" s="109"/>
    </row>
    <row r="31" spans="1:11" ht="13.5" thickBot="1">
      <c r="A31" s="80"/>
      <c r="B31" s="67" t="s">
        <v>171</v>
      </c>
      <c r="C31" s="68"/>
      <c r="D31" s="83">
        <v>92372</v>
      </c>
      <c r="E31" s="94">
        <v>1100</v>
      </c>
      <c r="F31" s="94"/>
      <c r="G31" s="94">
        <f>(D31-E31)*18%</f>
        <v>16428.96</v>
      </c>
      <c r="H31" s="94">
        <f>D31-E31+G31</f>
        <v>107700.95999999999</v>
      </c>
      <c r="I31" s="100">
        <f>H31-G31</f>
        <v>91272</v>
      </c>
      <c r="J31" s="109"/>
      <c r="K31" s="109"/>
    </row>
    <row r="32" spans="1:11" ht="13.5" thickBot="1">
      <c r="A32" s="7" t="s">
        <v>97</v>
      </c>
      <c r="B32" s="8" t="s">
        <v>99</v>
      </c>
      <c r="C32" s="10" t="s">
        <v>100</v>
      </c>
      <c r="D32" s="83">
        <v>92372</v>
      </c>
      <c r="E32" s="94">
        <v>1100</v>
      </c>
      <c r="F32" s="94"/>
      <c r="G32" s="94">
        <f t="shared" si="0"/>
        <v>16428.96</v>
      </c>
      <c r="H32" s="94">
        <f t="shared" si="1"/>
        <v>107700.95999999999</v>
      </c>
      <c r="I32" s="100">
        <f t="shared" si="2"/>
        <v>91272</v>
      </c>
      <c r="J32" s="109"/>
      <c r="K32" s="109"/>
    </row>
    <row r="33" spans="2:11" ht="13.5" thickBot="1">
      <c r="B33" s="57"/>
      <c r="D33" s="111"/>
      <c r="E33" s="111"/>
      <c r="F33" s="111"/>
      <c r="G33" s="111"/>
      <c r="H33" s="111"/>
      <c r="I33" s="109"/>
      <c r="J33" s="109"/>
      <c r="K33" s="109"/>
    </row>
    <row r="34" spans="1:9" ht="13.5" thickBot="1">
      <c r="A34" s="260" t="s">
        <v>22</v>
      </c>
      <c r="B34" s="261"/>
      <c r="C34" s="261"/>
      <c r="D34" s="261"/>
      <c r="E34" s="261"/>
      <c r="F34" s="261"/>
      <c r="G34" s="261"/>
      <c r="H34" s="261"/>
      <c r="I34" s="262"/>
    </row>
    <row r="35" spans="1:9" ht="13.5" thickBot="1">
      <c r="A35" s="265" t="s">
        <v>14</v>
      </c>
      <c r="B35" s="266"/>
      <c r="C35" s="74" t="s">
        <v>7</v>
      </c>
      <c r="D35" s="49" t="s">
        <v>0</v>
      </c>
      <c r="E35" s="14" t="s">
        <v>15</v>
      </c>
      <c r="F35" s="79"/>
      <c r="G35" s="49" t="s">
        <v>167</v>
      </c>
      <c r="H35" s="50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78408</v>
      </c>
      <c r="E36" s="92">
        <v>1100</v>
      </c>
      <c r="F36" s="99">
        <v>0</v>
      </c>
      <c r="G36" s="92">
        <f>(D36-E36-F36)*18%</f>
        <v>13915.439999999999</v>
      </c>
      <c r="H36" s="92">
        <f>D36-E36-F36+G36</f>
        <v>91223.44</v>
      </c>
      <c r="I36" s="100">
        <f aca="true" t="shared" si="3" ref="I36:I53">H36-G36</f>
        <v>77308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77981</v>
      </c>
      <c r="E37" s="93">
        <v>1100</v>
      </c>
      <c r="F37" s="99">
        <v>0</v>
      </c>
      <c r="G37" s="92">
        <f aca="true" t="shared" si="4" ref="G37:G53">(D37-E37-F37)*18%</f>
        <v>13838.58</v>
      </c>
      <c r="H37" s="92">
        <f aca="true" t="shared" si="5" ref="H37:H53">D37-E37-F37+G37</f>
        <v>90719.58</v>
      </c>
      <c r="I37" s="100">
        <f t="shared" si="3"/>
        <v>76881</v>
      </c>
    </row>
    <row r="38" spans="1:9" ht="13.5" thickBot="1">
      <c r="A38" s="104" t="s">
        <v>5</v>
      </c>
      <c r="B38" s="102" t="s">
        <v>172</v>
      </c>
      <c r="C38" s="103">
        <v>2.7</v>
      </c>
      <c r="D38" s="82">
        <v>74298</v>
      </c>
      <c r="E38" s="93">
        <v>1100</v>
      </c>
      <c r="F38" s="99">
        <v>0</v>
      </c>
      <c r="G38" s="92">
        <f>(D38-E38-F38)*18%</f>
        <v>13175.64</v>
      </c>
      <c r="H38" s="92">
        <f>D38-E38-F38+G38</f>
        <v>86373.64</v>
      </c>
      <c r="I38" s="100">
        <f>H38-G38</f>
        <v>73198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74298</v>
      </c>
      <c r="E39" s="93">
        <v>1100</v>
      </c>
      <c r="F39" s="99">
        <v>0</v>
      </c>
      <c r="G39" s="92">
        <f t="shared" si="4"/>
        <v>13175.64</v>
      </c>
      <c r="H39" s="92">
        <f t="shared" si="5"/>
        <v>86373.64</v>
      </c>
      <c r="I39" s="100">
        <f t="shared" si="3"/>
        <v>73198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75618</v>
      </c>
      <c r="E40" s="93">
        <v>1100</v>
      </c>
      <c r="F40" s="99">
        <v>0</v>
      </c>
      <c r="G40" s="92">
        <f t="shared" si="4"/>
        <v>13413.24</v>
      </c>
      <c r="H40" s="92">
        <f t="shared" si="5"/>
        <v>87931.24</v>
      </c>
      <c r="I40" s="100">
        <f t="shared" si="3"/>
        <v>74518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75571</v>
      </c>
      <c r="E41" s="93">
        <v>1100</v>
      </c>
      <c r="F41" s="99">
        <v>0</v>
      </c>
      <c r="G41" s="92">
        <f t="shared" si="4"/>
        <v>13404.779999999999</v>
      </c>
      <c r="H41" s="92">
        <f t="shared" si="5"/>
        <v>87875.78</v>
      </c>
      <c r="I41" s="100">
        <f t="shared" si="3"/>
        <v>74471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73748</v>
      </c>
      <c r="E42" s="93">
        <v>1100</v>
      </c>
      <c r="F42" s="99">
        <v>0</v>
      </c>
      <c r="G42" s="92">
        <f t="shared" si="4"/>
        <v>13076.64</v>
      </c>
      <c r="H42" s="92">
        <f t="shared" si="5"/>
        <v>85724.64</v>
      </c>
      <c r="I42" s="100">
        <f t="shared" si="3"/>
        <v>72648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76352</v>
      </c>
      <c r="E43" s="93">
        <v>1100</v>
      </c>
      <c r="F43" s="99">
        <v>0</v>
      </c>
      <c r="G43" s="92">
        <f t="shared" si="4"/>
        <v>13545.359999999999</v>
      </c>
      <c r="H43" s="92">
        <f t="shared" si="5"/>
        <v>88797.36</v>
      </c>
      <c r="I43" s="100">
        <f t="shared" si="3"/>
        <v>75252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77054</v>
      </c>
      <c r="E44" s="93">
        <v>1100</v>
      </c>
      <c r="F44" s="99">
        <v>0</v>
      </c>
      <c r="G44" s="92">
        <f t="shared" si="4"/>
        <v>13671.72</v>
      </c>
      <c r="H44" s="92">
        <f t="shared" si="5"/>
        <v>89625.72</v>
      </c>
      <c r="I44" s="100">
        <f t="shared" si="3"/>
        <v>75954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77054</v>
      </c>
      <c r="E45" s="93">
        <v>1100</v>
      </c>
      <c r="F45" s="99">
        <v>0</v>
      </c>
      <c r="G45" s="92">
        <f t="shared" si="4"/>
        <v>13671.72</v>
      </c>
      <c r="H45" s="92">
        <f t="shared" si="5"/>
        <v>89625.72</v>
      </c>
      <c r="I45" s="100">
        <f t="shared" si="3"/>
        <v>75954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80364</v>
      </c>
      <c r="E46" s="93">
        <v>1100</v>
      </c>
      <c r="F46" s="99">
        <v>0</v>
      </c>
      <c r="G46" s="92">
        <f t="shared" si="4"/>
        <v>14267.519999999999</v>
      </c>
      <c r="H46" s="92">
        <f t="shared" si="5"/>
        <v>93531.52</v>
      </c>
      <c r="I46" s="100">
        <f t="shared" si="3"/>
        <v>79264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81764</v>
      </c>
      <c r="E47" s="93">
        <v>1100</v>
      </c>
      <c r="F47" s="99">
        <v>0</v>
      </c>
      <c r="G47" s="92">
        <f t="shared" si="4"/>
        <v>14519.519999999999</v>
      </c>
      <c r="H47" s="92">
        <f t="shared" si="5"/>
        <v>95183.52</v>
      </c>
      <c r="I47" s="100">
        <f t="shared" si="3"/>
        <v>80664</v>
      </c>
    </row>
    <row r="48" spans="1:9" ht="13.5" thickBot="1">
      <c r="A48" s="107" t="s">
        <v>33</v>
      </c>
      <c r="B48" s="102" t="s">
        <v>91</v>
      </c>
      <c r="C48" s="103"/>
      <c r="D48" s="82">
        <v>76084</v>
      </c>
      <c r="E48" s="93">
        <v>1100</v>
      </c>
      <c r="F48" s="99">
        <v>0</v>
      </c>
      <c r="G48" s="92">
        <f t="shared" si="4"/>
        <v>13497.119999999999</v>
      </c>
      <c r="H48" s="92">
        <f t="shared" si="5"/>
        <v>88481.12</v>
      </c>
      <c r="I48" s="100">
        <f t="shared" si="3"/>
        <v>74984</v>
      </c>
    </row>
    <row r="49" spans="1:9" ht="13.5" thickBot="1">
      <c r="A49" s="107" t="s">
        <v>33</v>
      </c>
      <c r="B49" s="102" t="s">
        <v>111</v>
      </c>
      <c r="C49" s="103"/>
      <c r="D49" s="82">
        <v>79104</v>
      </c>
      <c r="E49" s="93">
        <v>1100</v>
      </c>
      <c r="F49" s="99">
        <v>0</v>
      </c>
      <c r="G49" s="92">
        <f t="shared" si="4"/>
        <v>14040.72</v>
      </c>
      <c r="H49" s="92">
        <f t="shared" si="5"/>
        <v>92044.72</v>
      </c>
      <c r="I49" s="100">
        <f t="shared" si="3"/>
        <v>78004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70851</v>
      </c>
      <c r="E50" s="93">
        <v>0</v>
      </c>
      <c r="F50" s="99">
        <v>0</v>
      </c>
      <c r="G50" s="92">
        <f t="shared" si="4"/>
        <v>12753.18</v>
      </c>
      <c r="H50" s="92">
        <f t="shared" si="5"/>
        <v>83604.18</v>
      </c>
      <c r="I50" s="100">
        <f t="shared" si="3"/>
        <v>70851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66314</v>
      </c>
      <c r="E51" s="93">
        <v>0</v>
      </c>
      <c r="F51" s="99">
        <v>0</v>
      </c>
      <c r="G51" s="92">
        <f t="shared" si="4"/>
        <v>11936.52</v>
      </c>
      <c r="H51" s="92">
        <f t="shared" si="5"/>
        <v>78250.52</v>
      </c>
      <c r="I51" s="100">
        <f t="shared" si="3"/>
        <v>66314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69288</v>
      </c>
      <c r="E52" s="93">
        <v>0</v>
      </c>
      <c r="F52" s="99">
        <v>0</v>
      </c>
      <c r="G52" s="92">
        <f t="shared" si="4"/>
        <v>12471.84</v>
      </c>
      <c r="H52" s="92">
        <f t="shared" si="5"/>
        <v>81759.84</v>
      </c>
      <c r="I52" s="100">
        <f t="shared" si="3"/>
        <v>69288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71924</v>
      </c>
      <c r="E53" s="94">
        <v>0</v>
      </c>
      <c r="F53" s="99">
        <v>0</v>
      </c>
      <c r="G53" s="92">
        <f t="shared" si="4"/>
        <v>12946.32</v>
      </c>
      <c r="H53" s="92">
        <f t="shared" si="5"/>
        <v>84870.32</v>
      </c>
      <c r="I53" s="100">
        <f t="shared" si="3"/>
        <v>71924</v>
      </c>
    </row>
    <row r="54" spans="1:9" ht="15" customHeight="1" thickBot="1">
      <c r="A54" s="109"/>
      <c r="B54" s="110"/>
      <c r="C54" s="109"/>
      <c r="D54" s="111"/>
      <c r="E54" s="111"/>
      <c r="F54" s="111"/>
      <c r="G54" s="111"/>
      <c r="H54" s="111"/>
      <c r="I54" s="109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9" ht="13.5" thickBot="1">
      <c r="A57" s="118" t="s">
        <v>30</v>
      </c>
      <c r="B57" s="119" t="s">
        <v>80</v>
      </c>
      <c r="C57" s="98">
        <v>0.92</v>
      </c>
      <c r="D57" s="221">
        <v>75314</v>
      </c>
      <c r="E57" s="92">
        <v>1100</v>
      </c>
      <c r="F57" s="99">
        <v>0</v>
      </c>
      <c r="G57" s="92">
        <f aca="true" t="shared" si="6" ref="G57:G66">(D57-E57-F57)*18%</f>
        <v>13358.519999999999</v>
      </c>
      <c r="H57" s="92">
        <f aca="true" t="shared" si="7" ref="H57:H66">D57-E57-F57+G57</f>
        <v>87572.52</v>
      </c>
      <c r="I57" s="100">
        <f aca="true" t="shared" si="8" ref="I57:I66">H57-G57</f>
        <v>74214</v>
      </c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75314</v>
      </c>
      <c r="E58" s="93">
        <v>1100</v>
      </c>
      <c r="F58" s="99">
        <v>0</v>
      </c>
      <c r="G58" s="92">
        <f t="shared" si="6"/>
        <v>13358.519999999999</v>
      </c>
      <c r="H58" s="92">
        <f t="shared" si="7"/>
        <v>87572.52</v>
      </c>
      <c r="I58" s="100">
        <f>H58-G58</f>
        <v>74214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75314</v>
      </c>
      <c r="E59" s="93">
        <v>1100</v>
      </c>
      <c r="F59" s="99">
        <v>0</v>
      </c>
      <c r="G59" s="92">
        <f t="shared" si="6"/>
        <v>13358.519999999999</v>
      </c>
      <c r="H59" s="92">
        <f t="shared" si="7"/>
        <v>87572.52</v>
      </c>
      <c r="I59" s="100">
        <f t="shared" si="8"/>
        <v>74214</v>
      </c>
    </row>
    <row r="60" spans="1:9" s="109" customFormat="1" ht="13.5" thickBot="1">
      <c r="A60" s="120" t="s">
        <v>30</v>
      </c>
      <c r="B60" s="121" t="s">
        <v>169</v>
      </c>
      <c r="C60" s="103">
        <v>3</v>
      </c>
      <c r="D60" s="222">
        <v>77064</v>
      </c>
      <c r="E60" s="93">
        <v>1100</v>
      </c>
      <c r="F60" s="99">
        <v>0</v>
      </c>
      <c r="G60" s="92">
        <f t="shared" si="6"/>
        <v>13673.519999999999</v>
      </c>
      <c r="H60" s="92">
        <f t="shared" si="7"/>
        <v>89637.52</v>
      </c>
      <c r="I60" s="100">
        <f t="shared" si="8"/>
        <v>75964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84251</v>
      </c>
      <c r="E61" s="93">
        <v>1100</v>
      </c>
      <c r="F61" s="99">
        <v>0</v>
      </c>
      <c r="G61" s="92">
        <f t="shared" si="6"/>
        <v>14967.18</v>
      </c>
      <c r="H61" s="92">
        <f t="shared" si="7"/>
        <v>98118.18</v>
      </c>
      <c r="I61" s="100">
        <f t="shared" si="8"/>
        <v>83151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83438</v>
      </c>
      <c r="E62" s="93">
        <v>1100</v>
      </c>
      <c r="F62" s="99">
        <v>0</v>
      </c>
      <c r="G62" s="92">
        <f t="shared" si="6"/>
        <v>14820.84</v>
      </c>
      <c r="H62" s="92">
        <f t="shared" si="7"/>
        <v>97158.84</v>
      </c>
      <c r="I62" s="100">
        <f t="shared" si="8"/>
        <v>82338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85108</v>
      </c>
      <c r="E63" s="93">
        <v>1100</v>
      </c>
      <c r="F63" s="99">
        <v>0</v>
      </c>
      <c r="G63" s="92">
        <f t="shared" si="6"/>
        <v>15121.439999999999</v>
      </c>
      <c r="H63" s="92">
        <f t="shared" si="7"/>
        <v>99129.44</v>
      </c>
      <c r="I63" s="100">
        <f t="shared" si="8"/>
        <v>84008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76694</v>
      </c>
      <c r="E64" s="93">
        <v>0</v>
      </c>
      <c r="F64" s="99">
        <v>0</v>
      </c>
      <c r="G64" s="92">
        <f t="shared" si="6"/>
        <v>13804.92</v>
      </c>
      <c r="H64" s="92">
        <f t="shared" si="7"/>
        <v>90498.92</v>
      </c>
      <c r="I64" s="100">
        <f t="shared" si="8"/>
        <v>76694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75881</v>
      </c>
      <c r="E65" s="93">
        <v>0</v>
      </c>
      <c r="F65" s="99">
        <v>0</v>
      </c>
      <c r="G65" s="92">
        <f t="shared" si="6"/>
        <v>13658.58</v>
      </c>
      <c r="H65" s="92">
        <f t="shared" si="7"/>
        <v>89539.58</v>
      </c>
      <c r="I65" s="100">
        <f t="shared" si="8"/>
        <v>75881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68434</v>
      </c>
      <c r="E66" s="93">
        <v>0</v>
      </c>
      <c r="F66" s="99">
        <v>0</v>
      </c>
      <c r="G66" s="92">
        <f t="shared" si="6"/>
        <v>12318.119999999999</v>
      </c>
      <c r="H66" s="92">
        <f t="shared" si="7"/>
        <v>80752.12</v>
      </c>
      <c r="I66" s="100">
        <f t="shared" si="8"/>
        <v>68434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47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24"/>
    </row>
    <row r="70" spans="1:8" ht="12.75">
      <c r="A70" s="47"/>
      <c r="B70" s="42"/>
      <c r="C70" s="42"/>
      <c r="D70" s="42"/>
      <c r="E70" s="42"/>
      <c r="F70" s="42"/>
      <c r="G70" s="42"/>
      <c r="H70" s="42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259"/>
      <c r="B72" s="259"/>
      <c r="C72" s="46"/>
      <c r="D72" s="46"/>
      <c r="E72" s="46"/>
      <c r="F72" s="46"/>
      <c r="G72" s="46"/>
      <c r="H72" s="46"/>
    </row>
    <row r="73" spans="1:8" ht="12.75">
      <c r="A73" s="30"/>
      <c r="B73" s="45"/>
      <c r="C73" s="24"/>
      <c r="D73" s="41"/>
      <c r="E73" s="41"/>
      <c r="F73" s="41"/>
      <c r="G73" s="61"/>
      <c r="H73" s="61"/>
    </row>
    <row r="74" spans="1:8" ht="12.75">
      <c r="A74" s="30"/>
      <c r="B74" s="45"/>
      <c r="C74" s="24"/>
      <c r="D74" s="41"/>
      <c r="E74" s="41"/>
      <c r="F74" s="41"/>
      <c r="G74" s="61"/>
      <c r="H74" s="61"/>
    </row>
    <row r="75" spans="1:8" ht="12.75">
      <c r="A75" s="60"/>
      <c r="B75" s="60"/>
      <c r="C75" s="60"/>
      <c r="D75" s="60"/>
      <c r="E75" s="60"/>
      <c r="F75" s="60"/>
      <c r="G75" s="60"/>
      <c r="H75" s="60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46">
      <selection activeCell="K1" sqref="K1:L16384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0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90" t="s">
        <v>87</v>
      </c>
      <c r="B2" s="290"/>
      <c r="C2" s="290"/>
      <c r="D2" s="290"/>
      <c r="E2" s="290"/>
      <c r="F2" s="290"/>
      <c r="G2" s="290"/>
      <c r="H2" s="290"/>
    </row>
    <row r="3" spans="1:8" ht="16.5">
      <c r="A3" s="291" t="s">
        <v>88</v>
      </c>
      <c r="B3" s="291"/>
      <c r="C3" s="291"/>
      <c r="D3" s="291"/>
      <c r="E3" s="291"/>
      <c r="F3" s="291"/>
      <c r="G3" s="291"/>
      <c r="H3" s="291"/>
    </row>
    <row r="4" spans="1:8" ht="15">
      <c r="A4" s="292" t="s">
        <v>83</v>
      </c>
      <c r="B4" s="292"/>
      <c r="C4" s="292"/>
      <c r="D4" s="292"/>
      <c r="E4" s="292"/>
      <c r="F4" s="292"/>
      <c r="G4" s="292"/>
      <c r="H4" s="292"/>
    </row>
    <row r="5" spans="1:8" ht="15">
      <c r="A5" s="292" t="s">
        <v>84</v>
      </c>
      <c r="B5" s="292"/>
      <c r="C5" s="292"/>
      <c r="D5" s="292"/>
      <c r="E5" s="292"/>
      <c r="F5" s="292"/>
      <c r="G5" s="292"/>
      <c r="H5" s="292"/>
    </row>
    <row r="6" spans="1:8" ht="15">
      <c r="A6" s="292" t="s">
        <v>85</v>
      </c>
      <c r="B6" s="292"/>
      <c r="C6" s="292"/>
      <c r="D6" s="292"/>
      <c r="E6" s="292"/>
      <c r="F6" s="292"/>
      <c r="G6" s="292"/>
      <c r="H6" s="292"/>
    </row>
    <row r="7" spans="1:8" ht="18">
      <c r="A7" s="293" t="s">
        <v>86</v>
      </c>
      <c r="B7" s="293"/>
      <c r="C7" s="293"/>
      <c r="D7" s="293"/>
      <c r="E7" s="293"/>
      <c r="F7" s="293"/>
      <c r="G7" s="293"/>
      <c r="H7" s="293"/>
    </row>
    <row r="8" spans="1:8" ht="18.75" thickBot="1">
      <c r="A8" s="75"/>
      <c r="B8" s="75"/>
      <c r="C8" s="75"/>
      <c r="D8" s="75"/>
      <c r="E8" s="75"/>
      <c r="F8" s="75"/>
      <c r="G8" s="75"/>
      <c r="H8" s="75"/>
    </row>
    <row r="9" spans="1:9" ht="15.75" thickBot="1">
      <c r="A9" s="280" t="s">
        <v>182</v>
      </c>
      <c r="B9" s="281"/>
      <c r="C9" s="281"/>
      <c r="D9" s="281"/>
      <c r="E9" s="281"/>
      <c r="F9" s="281"/>
      <c r="G9" s="281"/>
      <c r="H9" s="281"/>
      <c r="I9" s="282"/>
    </row>
    <row r="10" spans="1:9" ht="16.5" thickBot="1">
      <c r="A10" s="283" t="s">
        <v>26</v>
      </c>
      <c r="B10" s="284"/>
      <c r="C10" s="284"/>
      <c r="D10" s="284"/>
      <c r="E10" s="284"/>
      <c r="F10" s="284"/>
      <c r="G10" s="284"/>
      <c r="H10" s="284"/>
      <c r="I10" s="285"/>
    </row>
    <row r="11" spans="1:13" ht="13.5" thickBot="1">
      <c r="A11" s="286" t="s">
        <v>14</v>
      </c>
      <c r="B11" s="287"/>
      <c r="C11" s="71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  <c r="J11" s="131"/>
      <c r="K11" s="131"/>
      <c r="L11" s="131"/>
      <c r="M11" s="131"/>
    </row>
    <row r="12" spans="1:13" ht="12.75">
      <c r="A12" s="76" t="s">
        <v>155</v>
      </c>
      <c r="B12" s="11" t="s">
        <v>102</v>
      </c>
      <c r="C12" s="12">
        <v>11</v>
      </c>
      <c r="D12" s="228">
        <v>88350</v>
      </c>
      <c r="E12" s="125">
        <v>1100</v>
      </c>
      <c r="F12" s="125"/>
      <c r="G12" s="183">
        <f>(D12-E12)*18%</f>
        <v>15705</v>
      </c>
      <c r="H12" s="125">
        <f>D12-E12+G12</f>
        <v>102955</v>
      </c>
      <c r="I12" s="125">
        <f>H12-G12</f>
        <v>87250</v>
      </c>
      <c r="J12" s="131"/>
      <c r="K12" s="131"/>
      <c r="L12" s="131"/>
      <c r="M12" s="131"/>
    </row>
    <row r="13" spans="1:13" ht="12.75">
      <c r="A13" s="26" t="s">
        <v>155</v>
      </c>
      <c r="B13" s="2" t="s">
        <v>138</v>
      </c>
      <c r="C13" s="9" t="s">
        <v>101</v>
      </c>
      <c r="D13" s="82">
        <v>87550</v>
      </c>
      <c r="E13" s="127">
        <v>1100</v>
      </c>
      <c r="F13" s="127"/>
      <c r="G13" s="93">
        <f aca="true" t="shared" si="0" ref="G13:G33">(D13-E13)*18%</f>
        <v>15561</v>
      </c>
      <c r="H13" s="127">
        <f aca="true" t="shared" si="1" ref="H13:H33">D13-E13+G13</f>
        <v>102011</v>
      </c>
      <c r="I13" s="125">
        <f aca="true" t="shared" si="2" ref="I13:I33">H13-G13</f>
        <v>86450</v>
      </c>
      <c r="J13" s="131"/>
      <c r="K13" s="131"/>
      <c r="L13" s="131"/>
      <c r="M13" s="131"/>
    </row>
    <row r="14" spans="1:13" ht="12.75">
      <c r="A14" s="26" t="s">
        <v>155</v>
      </c>
      <c r="B14" s="2" t="s">
        <v>20</v>
      </c>
      <c r="C14" s="9">
        <v>6</v>
      </c>
      <c r="D14" s="82">
        <v>88300</v>
      </c>
      <c r="E14" s="127">
        <v>1100</v>
      </c>
      <c r="F14" s="127"/>
      <c r="G14" s="93">
        <f t="shared" si="0"/>
        <v>15696</v>
      </c>
      <c r="H14" s="127">
        <f t="shared" si="1"/>
        <v>102896</v>
      </c>
      <c r="I14" s="125">
        <f t="shared" si="2"/>
        <v>87200</v>
      </c>
      <c r="J14" s="131"/>
      <c r="K14" s="131"/>
      <c r="L14" s="131"/>
      <c r="M14" s="131"/>
    </row>
    <row r="15" spans="1:13" ht="12.75">
      <c r="A15" s="26" t="s">
        <v>155</v>
      </c>
      <c r="B15" s="2" t="s">
        <v>21</v>
      </c>
      <c r="C15" s="9">
        <v>3</v>
      </c>
      <c r="D15" s="82">
        <v>88500</v>
      </c>
      <c r="E15" s="127">
        <v>1100</v>
      </c>
      <c r="F15" s="127"/>
      <c r="G15" s="93">
        <f t="shared" si="0"/>
        <v>15732</v>
      </c>
      <c r="H15" s="127">
        <f t="shared" si="1"/>
        <v>103132</v>
      </c>
      <c r="I15" s="125">
        <f t="shared" si="2"/>
        <v>87400</v>
      </c>
      <c r="J15" s="131"/>
      <c r="K15" s="131"/>
      <c r="L15" s="131"/>
      <c r="M15" s="131"/>
    </row>
    <row r="16" spans="1:13" ht="12.75">
      <c r="A16" s="26" t="s">
        <v>155</v>
      </c>
      <c r="B16" s="2" t="s">
        <v>164</v>
      </c>
      <c r="C16" s="9">
        <v>3.4</v>
      </c>
      <c r="D16" s="82">
        <v>91050</v>
      </c>
      <c r="E16" s="127">
        <v>1100</v>
      </c>
      <c r="F16" s="127"/>
      <c r="G16" s="93">
        <f t="shared" si="0"/>
        <v>16191</v>
      </c>
      <c r="H16" s="127">
        <f>D16-E16+G16</f>
        <v>106141</v>
      </c>
      <c r="I16" s="125">
        <f t="shared" si="2"/>
        <v>89950</v>
      </c>
      <c r="J16" s="131"/>
      <c r="K16" s="131"/>
      <c r="L16" s="131"/>
      <c r="M16" s="131"/>
    </row>
    <row r="17" spans="1:13" ht="12.75">
      <c r="A17" s="26" t="s">
        <v>6</v>
      </c>
      <c r="B17" s="2" t="s">
        <v>17</v>
      </c>
      <c r="C17" s="9">
        <v>3</v>
      </c>
      <c r="D17" s="82">
        <v>89200</v>
      </c>
      <c r="E17" s="127">
        <v>1100</v>
      </c>
      <c r="F17" s="127"/>
      <c r="G17" s="93">
        <f t="shared" si="0"/>
        <v>15858</v>
      </c>
      <c r="H17" s="127">
        <f t="shared" si="1"/>
        <v>103958</v>
      </c>
      <c r="I17" s="125">
        <f t="shared" si="2"/>
        <v>88100</v>
      </c>
      <c r="J17" s="131"/>
      <c r="K17" s="131"/>
      <c r="L17" s="131"/>
      <c r="M17" s="131"/>
    </row>
    <row r="18" spans="1:13" ht="12.75">
      <c r="A18" s="26" t="s">
        <v>18</v>
      </c>
      <c r="B18" s="2" t="s">
        <v>19</v>
      </c>
      <c r="C18" s="9">
        <v>11</v>
      </c>
      <c r="D18" s="82">
        <v>89900</v>
      </c>
      <c r="E18" s="127">
        <v>1100</v>
      </c>
      <c r="F18" s="127"/>
      <c r="G18" s="93">
        <f t="shared" si="0"/>
        <v>15984</v>
      </c>
      <c r="H18" s="127">
        <f t="shared" si="1"/>
        <v>104784</v>
      </c>
      <c r="I18" s="125">
        <f t="shared" si="2"/>
        <v>88800</v>
      </c>
      <c r="J18" s="131"/>
      <c r="K18" s="131"/>
      <c r="L18" s="131"/>
      <c r="M18" s="131"/>
    </row>
    <row r="19" spans="1:13" ht="12.75">
      <c r="A19" s="26" t="s">
        <v>156</v>
      </c>
      <c r="B19" s="2" t="s">
        <v>79</v>
      </c>
      <c r="C19" s="9">
        <v>12</v>
      </c>
      <c r="D19" s="82">
        <v>95760</v>
      </c>
      <c r="E19" s="127">
        <v>1100</v>
      </c>
      <c r="F19" s="127"/>
      <c r="G19" s="93">
        <f t="shared" si="0"/>
        <v>17038.8</v>
      </c>
      <c r="H19" s="127">
        <f t="shared" si="1"/>
        <v>111698.8</v>
      </c>
      <c r="I19" s="125">
        <f t="shared" si="2"/>
        <v>94660</v>
      </c>
      <c r="J19" s="131"/>
      <c r="K19" s="131"/>
      <c r="L19" s="131"/>
      <c r="M19" s="131"/>
    </row>
    <row r="20" spans="1:13" s="91" customFormat="1" ht="12.75">
      <c r="A20" s="88" t="s">
        <v>156</v>
      </c>
      <c r="B20" s="89" t="s">
        <v>96</v>
      </c>
      <c r="C20" s="90"/>
      <c r="D20" s="229">
        <v>94960</v>
      </c>
      <c r="E20" s="225">
        <v>1100</v>
      </c>
      <c r="F20" s="225"/>
      <c r="G20" s="225">
        <f t="shared" si="0"/>
        <v>16894.8</v>
      </c>
      <c r="H20" s="225">
        <f t="shared" si="1"/>
        <v>110754.8</v>
      </c>
      <c r="I20" s="226">
        <f t="shared" si="2"/>
        <v>93860</v>
      </c>
      <c r="J20" s="227"/>
      <c r="K20" s="227"/>
      <c r="L20" s="227"/>
      <c r="M20" s="227"/>
    </row>
    <row r="21" spans="1:13" ht="12.75">
      <c r="A21" s="26" t="s">
        <v>104</v>
      </c>
      <c r="B21" s="2" t="s">
        <v>105</v>
      </c>
      <c r="C21" s="9">
        <v>12</v>
      </c>
      <c r="D21" s="82">
        <v>89780</v>
      </c>
      <c r="E21" s="127">
        <v>1100</v>
      </c>
      <c r="F21" s="127"/>
      <c r="G21" s="93">
        <f t="shared" si="0"/>
        <v>15962.4</v>
      </c>
      <c r="H21" s="127">
        <f t="shared" si="1"/>
        <v>104642.4</v>
      </c>
      <c r="I21" s="125">
        <f t="shared" si="2"/>
        <v>88680</v>
      </c>
      <c r="J21" s="131"/>
      <c r="K21" s="131"/>
      <c r="L21" s="131"/>
      <c r="M21" s="131"/>
    </row>
    <row r="22" spans="1:13" ht="12.75">
      <c r="A22" s="26" t="s">
        <v>104</v>
      </c>
      <c r="B22" s="2" t="s">
        <v>139</v>
      </c>
      <c r="C22" s="9">
        <v>10</v>
      </c>
      <c r="D22" s="82">
        <v>91480</v>
      </c>
      <c r="E22" s="127">
        <v>1100</v>
      </c>
      <c r="F22" s="127"/>
      <c r="G22" s="93">
        <f t="shared" si="0"/>
        <v>16268.4</v>
      </c>
      <c r="H22" s="127">
        <f t="shared" si="1"/>
        <v>106648.4</v>
      </c>
      <c r="I22" s="125">
        <f t="shared" si="2"/>
        <v>90380</v>
      </c>
      <c r="J22" s="131"/>
      <c r="K22" s="131"/>
      <c r="L22" s="131"/>
      <c r="M22" s="131"/>
    </row>
    <row r="23" spans="1:13" ht="12.75">
      <c r="A23" s="26" t="s">
        <v>95</v>
      </c>
      <c r="B23" s="2" t="s">
        <v>94</v>
      </c>
      <c r="C23" s="9">
        <v>1.9</v>
      </c>
      <c r="D23" s="82">
        <v>96580</v>
      </c>
      <c r="E23" s="127">
        <v>1100</v>
      </c>
      <c r="F23" s="127"/>
      <c r="G23" s="93">
        <f t="shared" si="0"/>
        <v>17186.399999999998</v>
      </c>
      <c r="H23" s="127">
        <f t="shared" si="1"/>
        <v>112666.4</v>
      </c>
      <c r="I23" s="125">
        <f t="shared" si="2"/>
        <v>95480</v>
      </c>
      <c r="J23" s="131"/>
      <c r="K23" s="131"/>
      <c r="L23" s="131"/>
      <c r="M23" s="131"/>
    </row>
    <row r="24" spans="1:13" ht="12.75">
      <c r="A24" s="26" t="s">
        <v>104</v>
      </c>
      <c r="B24" s="2" t="s">
        <v>81</v>
      </c>
      <c r="C24" s="9">
        <v>3</v>
      </c>
      <c r="D24" s="82">
        <v>89780</v>
      </c>
      <c r="E24" s="127">
        <v>1100</v>
      </c>
      <c r="F24" s="127"/>
      <c r="G24" s="93">
        <f t="shared" si="0"/>
        <v>15962.4</v>
      </c>
      <c r="H24" s="127">
        <f t="shared" si="1"/>
        <v>104642.4</v>
      </c>
      <c r="I24" s="125">
        <f t="shared" si="2"/>
        <v>88680</v>
      </c>
      <c r="J24" s="131"/>
      <c r="K24" s="131"/>
      <c r="L24" s="131"/>
      <c r="M24" s="131"/>
    </row>
    <row r="25" spans="1:13" ht="12.75">
      <c r="A25" s="26" t="s">
        <v>104</v>
      </c>
      <c r="B25" s="2" t="s">
        <v>90</v>
      </c>
      <c r="C25" s="9">
        <v>8</v>
      </c>
      <c r="D25" s="82">
        <v>93080</v>
      </c>
      <c r="E25" s="127">
        <v>1100</v>
      </c>
      <c r="F25" s="127"/>
      <c r="G25" s="93">
        <f t="shared" si="0"/>
        <v>16556.399999999998</v>
      </c>
      <c r="H25" s="127">
        <f t="shared" si="1"/>
        <v>108536.4</v>
      </c>
      <c r="I25" s="125">
        <f t="shared" si="2"/>
        <v>91980</v>
      </c>
      <c r="J25" s="131"/>
      <c r="K25" s="131"/>
      <c r="L25" s="131"/>
      <c r="M25" s="131"/>
    </row>
    <row r="26" spans="1:13" s="91" customFormat="1" ht="12.75">
      <c r="A26" s="88" t="s">
        <v>104</v>
      </c>
      <c r="B26" s="89" t="s">
        <v>103</v>
      </c>
      <c r="C26" s="90"/>
      <c r="D26" s="229">
        <v>92280</v>
      </c>
      <c r="E26" s="225">
        <v>1100</v>
      </c>
      <c r="F26" s="225"/>
      <c r="G26" s="225">
        <f t="shared" si="0"/>
        <v>16412.399999999998</v>
      </c>
      <c r="H26" s="225">
        <f t="shared" si="1"/>
        <v>107592.4</v>
      </c>
      <c r="I26" s="226">
        <f t="shared" si="2"/>
        <v>91180</v>
      </c>
      <c r="J26" s="227"/>
      <c r="K26" s="227"/>
      <c r="L26" s="227"/>
      <c r="M26" s="227"/>
    </row>
    <row r="27" spans="1:13" ht="12.75">
      <c r="A27" s="26" t="s">
        <v>160</v>
      </c>
      <c r="B27" s="2" t="s">
        <v>161</v>
      </c>
      <c r="C27" s="9">
        <v>40</v>
      </c>
      <c r="D27" s="82">
        <v>91250</v>
      </c>
      <c r="E27" s="127">
        <v>1100</v>
      </c>
      <c r="F27" s="127"/>
      <c r="G27" s="93">
        <f t="shared" si="0"/>
        <v>16227</v>
      </c>
      <c r="H27" s="127">
        <f t="shared" si="1"/>
        <v>106377</v>
      </c>
      <c r="I27" s="125">
        <f t="shared" si="2"/>
        <v>90150</v>
      </c>
      <c r="J27" s="131"/>
      <c r="K27" s="131"/>
      <c r="L27" s="131"/>
      <c r="M27" s="131"/>
    </row>
    <row r="28" spans="1:13" ht="12.75">
      <c r="A28" s="26" t="s">
        <v>160</v>
      </c>
      <c r="B28" s="2" t="s">
        <v>159</v>
      </c>
      <c r="C28" s="9">
        <v>8</v>
      </c>
      <c r="D28" s="82">
        <v>89780</v>
      </c>
      <c r="E28" s="127">
        <v>1100</v>
      </c>
      <c r="F28" s="127"/>
      <c r="G28" s="93">
        <f t="shared" si="0"/>
        <v>15962.4</v>
      </c>
      <c r="H28" s="127">
        <f t="shared" si="1"/>
        <v>104642.4</v>
      </c>
      <c r="I28" s="125">
        <f t="shared" si="2"/>
        <v>88680</v>
      </c>
      <c r="J28" s="131"/>
      <c r="K28" s="131"/>
      <c r="L28" s="131"/>
      <c r="M28" s="131"/>
    </row>
    <row r="29" spans="1:13" ht="12.75">
      <c r="A29" s="26" t="s">
        <v>160</v>
      </c>
      <c r="B29" s="2" t="s">
        <v>162</v>
      </c>
      <c r="C29" s="9">
        <v>65</v>
      </c>
      <c r="D29" s="82">
        <v>91230</v>
      </c>
      <c r="E29" s="127">
        <v>1100</v>
      </c>
      <c r="F29" s="127"/>
      <c r="G29" s="93">
        <f t="shared" si="0"/>
        <v>16223.4</v>
      </c>
      <c r="H29" s="127">
        <f t="shared" si="1"/>
        <v>106353.4</v>
      </c>
      <c r="I29" s="125">
        <f t="shared" si="2"/>
        <v>90130</v>
      </c>
      <c r="J29" s="131"/>
      <c r="K29" s="131"/>
      <c r="L29" s="131"/>
      <c r="M29" s="131"/>
    </row>
    <row r="30" spans="1:13" ht="12.75">
      <c r="A30" s="26" t="s">
        <v>160</v>
      </c>
      <c r="B30" s="2" t="s">
        <v>163</v>
      </c>
      <c r="C30" s="9">
        <v>55</v>
      </c>
      <c r="D30" s="82">
        <v>91280</v>
      </c>
      <c r="E30" s="127">
        <v>1100</v>
      </c>
      <c r="F30" s="127"/>
      <c r="G30" s="93">
        <f t="shared" si="0"/>
        <v>16232.4</v>
      </c>
      <c r="H30" s="127">
        <f t="shared" si="1"/>
        <v>106412.4</v>
      </c>
      <c r="I30" s="125">
        <f t="shared" si="2"/>
        <v>90180</v>
      </c>
      <c r="J30" s="131"/>
      <c r="K30" s="131"/>
      <c r="L30" s="131"/>
      <c r="M30" s="131"/>
    </row>
    <row r="31" spans="1:13" ht="12.75">
      <c r="A31" s="26" t="s">
        <v>166</v>
      </c>
      <c r="B31" s="2" t="s">
        <v>165</v>
      </c>
      <c r="C31" s="9">
        <v>3</v>
      </c>
      <c r="D31" s="82">
        <v>91850</v>
      </c>
      <c r="E31" s="127">
        <v>1100</v>
      </c>
      <c r="F31" s="127"/>
      <c r="G31" s="93">
        <f t="shared" si="0"/>
        <v>16335</v>
      </c>
      <c r="H31" s="127">
        <f t="shared" si="1"/>
        <v>107085</v>
      </c>
      <c r="I31" s="125">
        <f t="shared" si="2"/>
        <v>90750</v>
      </c>
      <c r="J31" s="131"/>
      <c r="K31" s="131"/>
      <c r="L31" s="131"/>
      <c r="M31" s="131"/>
    </row>
    <row r="32" spans="1:13" ht="12.75">
      <c r="A32" s="26"/>
      <c r="B32" s="2" t="s">
        <v>171</v>
      </c>
      <c r="C32" s="9"/>
      <c r="D32" s="82">
        <v>92500</v>
      </c>
      <c r="E32" s="127">
        <v>1100</v>
      </c>
      <c r="F32" s="127"/>
      <c r="G32" s="93">
        <f>(D32-E32)*18%</f>
        <v>16452</v>
      </c>
      <c r="H32" s="127">
        <f t="shared" si="1"/>
        <v>107852</v>
      </c>
      <c r="I32" s="125">
        <f>H32-G32</f>
        <v>91400</v>
      </c>
      <c r="J32" s="131"/>
      <c r="K32" s="131"/>
      <c r="L32" s="131"/>
      <c r="M32" s="131"/>
    </row>
    <row r="33" spans="1:13" ht="12.75">
      <c r="A33" s="33" t="s">
        <v>97</v>
      </c>
      <c r="B33" s="2" t="s">
        <v>140</v>
      </c>
      <c r="C33" s="9" t="s">
        <v>100</v>
      </c>
      <c r="D33" s="82">
        <v>92500</v>
      </c>
      <c r="E33" s="127">
        <v>1100</v>
      </c>
      <c r="F33" s="127"/>
      <c r="G33" s="93">
        <f t="shared" si="0"/>
        <v>16452</v>
      </c>
      <c r="H33" s="127">
        <f t="shared" si="1"/>
        <v>107852</v>
      </c>
      <c r="I33" s="125">
        <f t="shared" si="2"/>
        <v>91400</v>
      </c>
      <c r="J33" s="131"/>
      <c r="K33" s="131"/>
      <c r="L33" s="131"/>
      <c r="M33" s="131"/>
    </row>
    <row r="34" spans="1:9" ht="12.75">
      <c r="A34" s="26"/>
      <c r="B34" s="2"/>
      <c r="C34" s="9"/>
      <c r="D34" s="37"/>
      <c r="E34" s="3"/>
      <c r="F34" s="3"/>
      <c r="G34" s="37"/>
      <c r="H34" s="3"/>
      <c r="I34" s="27"/>
    </row>
    <row r="35" spans="1:9" ht="12.75">
      <c r="A35" s="26"/>
      <c r="B35" s="2"/>
      <c r="C35" s="9"/>
      <c r="D35" s="37"/>
      <c r="E35" s="3"/>
      <c r="F35" s="3"/>
      <c r="G35" s="37"/>
      <c r="H35" s="3"/>
      <c r="I35" s="27"/>
    </row>
    <row r="36" spans="2:8" ht="13.5" thickBot="1">
      <c r="B36" s="1"/>
      <c r="D36" s="4"/>
      <c r="E36" s="4"/>
      <c r="F36" s="4"/>
      <c r="G36" s="4"/>
      <c r="H36" s="4"/>
    </row>
    <row r="37" spans="1:9" ht="16.5" thickBot="1">
      <c r="A37" s="283" t="s">
        <v>22</v>
      </c>
      <c r="B37" s="284"/>
      <c r="C37" s="284"/>
      <c r="D37" s="284"/>
      <c r="E37" s="284"/>
      <c r="F37" s="284"/>
      <c r="G37" s="284"/>
      <c r="H37" s="284"/>
      <c r="I37" s="285"/>
    </row>
    <row r="38" spans="1:9" ht="13.5" thickBot="1">
      <c r="A38" s="288" t="s">
        <v>14</v>
      </c>
      <c r="B38" s="289"/>
      <c r="C38" s="51" t="s">
        <v>7</v>
      </c>
      <c r="D38" s="49" t="s">
        <v>0</v>
      </c>
      <c r="E38" s="49" t="s">
        <v>137</v>
      </c>
      <c r="F38" s="49"/>
      <c r="G38" s="13" t="s">
        <v>168</v>
      </c>
      <c r="H38" s="50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81">
        <v>78035</v>
      </c>
      <c r="E39" s="99">
        <v>1100</v>
      </c>
      <c r="F39" s="99">
        <v>0</v>
      </c>
      <c r="G39" s="92">
        <f>(D39-E39-F39)*18%</f>
        <v>13848.3</v>
      </c>
      <c r="H39" s="99">
        <f>D39-E39-F39+G39</f>
        <v>90783.3</v>
      </c>
      <c r="I39" s="125">
        <f aca="true" t="shared" si="3" ref="I39:I56">H39-G39</f>
        <v>76935</v>
      </c>
    </row>
    <row r="40" spans="1:9" s="131" customFormat="1" ht="13.5" thickBot="1">
      <c r="A40" s="126" t="s">
        <v>107</v>
      </c>
      <c r="B40" s="102" t="s">
        <v>106</v>
      </c>
      <c r="C40" s="103">
        <v>1.2</v>
      </c>
      <c r="D40" s="82">
        <v>76503</v>
      </c>
      <c r="E40" s="127">
        <v>1100</v>
      </c>
      <c r="F40" s="99">
        <v>0</v>
      </c>
      <c r="G40" s="92">
        <f aca="true" t="shared" si="4" ref="G40:G56">(D40-E40-F40)*18%</f>
        <v>13572.539999999999</v>
      </c>
      <c r="H40" s="99">
        <f aca="true" t="shared" si="5" ref="H40:H56">D40-E40-F40+G40</f>
        <v>88975.54</v>
      </c>
      <c r="I40" s="125">
        <f t="shared" si="3"/>
        <v>75403</v>
      </c>
    </row>
    <row r="41" spans="1:9" s="131" customFormat="1" ht="13.5" thickBot="1">
      <c r="A41" s="126" t="s">
        <v>5</v>
      </c>
      <c r="B41" s="102" t="s">
        <v>172</v>
      </c>
      <c r="C41" s="103">
        <v>2.7</v>
      </c>
      <c r="D41" s="82">
        <v>74425</v>
      </c>
      <c r="E41" s="127">
        <v>1100</v>
      </c>
      <c r="F41" s="99">
        <v>0</v>
      </c>
      <c r="G41" s="92">
        <f>(D41-E41-F41)*18%</f>
        <v>13198.5</v>
      </c>
      <c r="H41" s="99">
        <f>D41-E41-F41+G41</f>
        <v>86523.5</v>
      </c>
      <c r="I41" s="125">
        <f>H41-G41</f>
        <v>73325</v>
      </c>
    </row>
    <row r="42" spans="1:9" s="131" customFormat="1" ht="13.5" thickBot="1">
      <c r="A42" s="126" t="s">
        <v>5</v>
      </c>
      <c r="B42" s="128" t="s">
        <v>11</v>
      </c>
      <c r="C42" s="103">
        <v>8</v>
      </c>
      <c r="D42" s="82">
        <v>74425</v>
      </c>
      <c r="E42" s="127">
        <v>1100</v>
      </c>
      <c r="F42" s="99">
        <v>0</v>
      </c>
      <c r="G42" s="92">
        <f t="shared" si="4"/>
        <v>13198.5</v>
      </c>
      <c r="H42" s="99">
        <f t="shared" si="5"/>
        <v>86523.5</v>
      </c>
      <c r="I42" s="125">
        <f t="shared" si="3"/>
        <v>73325</v>
      </c>
    </row>
    <row r="43" spans="1:9" s="131" customFormat="1" ht="13.5" thickBot="1">
      <c r="A43" s="129" t="s">
        <v>5</v>
      </c>
      <c r="B43" s="128" t="s">
        <v>108</v>
      </c>
      <c r="C43" s="103">
        <v>8</v>
      </c>
      <c r="D43" s="82">
        <v>75745</v>
      </c>
      <c r="E43" s="127">
        <v>1100</v>
      </c>
      <c r="F43" s="99">
        <v>0</v>
      </c>
      <c r="G43" s="92">
        <f t="shared" si="4"/>
        <v>13436.1</v>
      </c>
      <c r="H43" s="99">
        <f t="shared" si="5"/>
        <v>88081.1</v>
      </c>
      <c r="I43" s="125">
        <f t="shared" si="3"/>
        <v>74645</v>
      </c>
    </row>
    <row r="44" spans="1:9" s="131" customFormat="1" ht="13.5" thickBot="1">
      <c r="A44" s="129" t="s">
        <v>24</v>
      </c>
      <c r="B44" s="128" t="s">
        <v>89</v>
      </c>
      <c r="C44" s="103">
        <v>18</v>
      </c>
      <c r="D44" s="82">
        <v>75643</v>
      </c>
      <c r="E44" s="127">
        <v>1100</v>
      </c>
      <c r="F44" s="99">
        <v>0</v>
      </c>
      <c r="G44" s="92">
        <f t="shared" si="4"/>
        <v>13417.74</v>
      </c>
      <c r="H44" s="99">
        <f t="shared" si="5"/>
        <v>87960.74</v>
      </c>
      <c r="I44" s="125">
        <f t="shared" si="3"/>
        <v>74543</v>
      </c>
    </row>
    <row r="45" spans="1:9" s="131" customFormat="1" ht="13.5" thickBot="1">
      <c r="A45" s="129" t="s">
        <v>9</v>
      </c>
      <c r="B45" s="128" t="s">
        <v>8</v>
      </c>
      <c r="C45" s="103">
        <v>1.2</v>
      </c>
      <c r="D45" s="82">
        <v>74075</v>
      </c>
      <c r="E45" s="127">
        <v>1100</v>
      </c>
      <c r="F45" s="99">
        <v>0</v>
      </c>
      <c r="G45" s="92">
        <f t="shared" si="4"/>
        <v>13135.5</v>
      </c>
      <c r="H45" s="99">
        <f t="shared" si="5"/>
        <v>86110.5</v>
      </c>
      <c r="I45" s="125">
        <f t="shared" si="3"/>
        <v>72975</v>
      </c>
    </row>
    <row r="46" spans="1:9" s="131" customFormat="1" ht="13.5" thickBot="1">
      <c r="A46" s="129" t="s">
        <v>71</v>
      </c>
      <c r="B46" s="128" t="s">
        <v>70</v>
      </c>
      <c r="C46" s="103">
        <v>0.35</v>
      </c>
      <c r="D46" s="82">
        <v>76477</v>
      </c>
      <c r="E46" s="127">
        <v>1100</v>
      </c>
      <c r="F46" s="99">
        <v>0</v>
      </c>
      <c r="G46" s="92">
        <f t="shared" si="4"/>
        <v>13567.859999999999</v>
      </c>
      <c r="H46" s="99">
        <f t="shared" si="5"/>
        <v>88944.86</v>
      </c>
      <c r="I46" s="125">
        <f t="shared" si="3"/>
        <v>75377</v>
      </c>
    </row>
    <row r="47" spans="1:9" s="131" customFormat="1" ht="13.5" thickBot="1">
      <c r="A47" s="129" t="s">
        <v>10</v>
      </c>
      <c r="B47" s="128" t="s">
        <v>114</v>
      </c>
      <c r="C47" s="103">
        <v>0.28</v>
      </c>
      <c r="D47" s="82">
        <v>76182</v>
      </c>
      <c r="E47" s="127">
        <v>1100</v>
      </c>
      <c r="F47" s="99">
        <v>0</v>
      </c>
      <c r="G47" s="92">
        <f t="shared" si="4"/>
        <v>13514.76</v>
      </c>
      <c r="H47" s="99">
        <f t="shared" si="5"/>
        <v>88596.76</v>
      </c>
      <c r="I47" s="125">
        <f t="shared" si="3"/>
        <v>75082</v>
      </c>
    </row>
    <row r="48" spans="1:9" s="131" customFormat="1" ht="13.5" thickBot="1">
      <c r="A48" s="129" t="s">
        <v>10</v>
      </c>
      <c r="B48" s="128" t="s">
        <v>112</v>
      </c>
      <c r="C48" s="103">
        <v>0.22</v>
      </c>
      <c r="D48" s="82">
        <v>76182</v>
      </c>
      <c r="E48" s="127">
        <v>1100</v>
      </c>
      <c r="F48" s="99">
        <v>0</v>
      </c>
      <c r="G48" s="92">
        <f t="shared" si="4"/>
        <v>13514.76</v>
      </c>
      <c r="H48" s="99">
        <f t="shared" si="5"/>
        <v>88596.76</v>
      </c>
      <c r="I48" s="125">
        <f t="shared" si="3"/>
        <v>75082</v>
      </c>
    </row>
    <row r="49" spans="1:9" s="131" customFormat="1" ht="13.5" thickBot="1">
      <c r="A49" s="129" t="s">
        <v>33</v>
      </c>
      <c r="B49" s="128" t="s">
        <v>34</v>
      </c>
      <c r="C49" s="103">
        <v>0.43</v>
      </c>
      <c r="D49" s="82">
        <v>80942</v>
      </c>
      <c r="E49" s="127">
        <v>1100</v>
      </c>
      <c r="F49" s="99">
        <v>0</v>
      </c>
      <c r="G49" s="92">
        <f t="shared" si="4"/>
        <v>14371.56</v>
      </c>
      <c r="H49" s="99">
        <f t="shared" si="5"/>
        <v>94213.56</v>
      </c>
      <c r="I49" s="125">
        <f t="shared" si="3"/>
        <v>79842</v>
      </c>
    </row>
    <row r="50" spans="1:9" s="131" customFormat="1" ht="13.5" thickBot="1">
      <c r="A50" s="129" t="s">
        <v>33</v>
      </c>
      <c r="B50" s="128" t="s">
        <v>93</v>
      </c>
      <c r="C50" s="103">
        <v>0.22</v>
      </c>
      <c r="D50" s="82">
        <v>82242</v>
      </c>
      <c r="E50" s="127">
        <v>1100</v>
      </c>
      <c r="F50" s="99">
        <v>0</v>
      </c>
      <c r="G50" s="92">
        <f t="shared" si="4"/>
        <v>14605.56</v>
      </c>
      <c r="H50" s="99">
        <f t="shared" si="5"/>
        <v>95747.56</v>
      </c>
      <c r="I50" s="125">
        <f t="shared" si="3"/>
        <v>81142</v>
      </c>
    </row>
    <row r="51" spans="1:9" s="131" customFormat="1" ht="13.5" thickBot="1">
      <c r="A51" s="107" t="s">
        <v>33</v>
      </c>
      <c r="B51" s="102" t="s">
        <v>91</v>
      </c>
      <c r="C51" s="103"/>
      <c r="D51" s="82">
        <v>76562</v>
      </c>
      <c r="E51" s="127">
        <v>1100</v>
      </c>
      <c r="F51" s="99">
        <v>0</v>
      </c>
      <c r="G51" s="92">
        <f t="shared" si="4"/>
        <v>13583.16</v>
      </c>
      <c r="H51" s="99">
        <f t="shared" si="5"/>
        <v>89045.16</v>
      </c>
      <c r="I51" s="125">
        <f t="shared" si="3"/>
        <v>75462</v>
      </c>
    </row>
    <row r="52" spans="1:9" s="131" customFormat="1" ht="13.5" thickBot="1">
      <c r="A52" s="107" t="s">
        <v>33</v>
      </c>
      <c r="B52" s="102" t="s">
        <v>111</v>
      </c>
      <c r="C52" s="103"/>
      <c r="D52" s="82">
        <v>79932</v>
      </c>
      <c r="E52" s="127">
        <v>1100</v>
      </c>
      <c r="F52" s="99">
        <v>0</v>
      </c>
      <c r="G52" s="92">
        <f t="shared" si="4"/>
        <v>14189.76</v>
      </c>
      <c r="H52" s="99">
        <f t="shared" si="5"/>
        <v>93021.76</v>
      </c>
      <c r="I52" s="125">
        <f t="shared" si="3"/>
        <v>78832</v>
      </c>
    </row>
    <row r="53" spans="1:9" s="131" customFormat="1" ht="13.5" thickBot="1">
      <c r="A53" s="129" t="s">
        <v>2</v>
      </c>
      <c r="B53" s="128" t="s">
        <v>3</v>
      </c>
      <c r="C53" s="103" t="s">
        <v>27</v>
      </c>
      <c r="D53" s="82">
        <v>70478</v>
      </c>
      <c r="E53" s="127">
        <v>0</v>
      </c>
      <c r="F53" s="99">
        <v>0</v>
      </c>
      <c r="G53" s="92">
        <f t="shared" si="4"/>
        <v>12686.039999999999</v>
      </c>
      <c r="H53" s="99">
        <f t="shared" si="5"/>
        <v>83164.04</v>
      </c>
      <c r="I53" s="125">
        <f t="shared" si="3"/>
        <v>70478</v>
      </c>
    </row>
    <row r="54" spans="1:9" s="131" customFormat="1" ht="13.5" thickBot="1">
      <c r="A54" s="129" t="s">
        <v>2</v>
      </c>
      <c r="B54" s="128" t="s">
        <v>4</v>
      </c>
      <c r="C54" s="103" t="s">
        <v>27</v>
      </c>
      <c r="D54" s="82">
        <v>66386</v>
      </c>
      <c r="E54" s="127">
        <v>0</v>
      </c>
      <c r="F54" s="99">
        <v>0</v>
      </c>
      <c r="G54" s="92">
        <f t="shared" si="4"/>
        <v>11949.48</v>
      </c>
      <c r="H54" s="99">
        <f t="shared" si="5"/>
        <v>78335.48</v>
      </c>
      <c r="I54" s="125">
        <f t="shared" si="3"/>
        <v>66386</v>
      </c>
    </row>
    <row r="55" spans="1:9" s="131" customFormat="1" ht="13.5" thickBot="1">
      <c r="A55" s="107" t="s">
        <v>2</v>
      </c>
      <c r="B55" s="102" t="s">
        <v>13</v>
      </c>
      <c r="C55" s="103" t="s">
        <v>27</v>
      </c>
      <c r="D55" s="82">
        <v>69615</v>
      </c>
      <c r="E55" s="127">
        <v>0</v>
      </c>
      <c r="F55" s="99">
        <v>0</v>
      </c>
      <c r="G55" s="92">
        <f t="shared" si="4"/>
        <v>12530.699999999999</v>
      </c>
      <c r="H55" s="99">
        <f t="shared" si="5"/>
        <v>82145.7</v>
      </c>
      <c r="I55" s="125">
        <f t="shared" si="3"/>
        <v>69615</v>
      </c>
    </row>
    <row r="56" spans="1:9" s="131" customFormat="1" ht="13.5" thickBot="1">
      <c r="A56" s="18" t="s">
        <v>2</v>
      </c>
      <c r="B56" s="19" t="s">
        <v>28</v>
      </c>
      <c r="C56" s="108" t="s">
        <v>27</v>
      </c>
      <c r="D56" s="83">
        <v>71052</v>
      </c>
      <c r="E56" s="130">
        <v>0</v>
      </c>
      <c r="F56" s="99">
        <v>0</v>
      </c>
      <c r="G56" s="92">
        <f t="shared" si="4"/>
        <v>12789.359999999999</v>
      </c>
      <c r="H56" s="99">
        <f t="shared" si="5"/>
        <v>83841.36</v>
      </c>
      <c r="I56" s="125">
        <f t="shared" si="3"/>
        <v>71052</v>
      </c>
    </row>
    <row r="57" spans="2:8" s="131" customFormat="1" ht="13.5" thickBot="1">
      <c r="B57" s="132"/>
      <c r="D57" s="133"/>
      <c r="E57" s="133"/>
      <c r="F57" s="133"/>
      <c r="G57" s="133"/>
      <c r="H57" s="133"/>
    </row>
    <row r="58" spans="1:9" s="131" customFormat="1" ht="16.5" thickBot="1">
      <c r="A58" s="246" t="s">
        <v>25</v>
      </c>
      <c r="B58" s="247"/>
      <c r="C58" s="247"/>
      <c r="D58" s="247"/>
      <c r="E58" s="247"/>
      <c r="F58" s="247"/>
      <c r="G58" s="247"/>
      <c r="H58" s="247"/>
      <c r="I58" s="248"/>
    </row>
    <row r="59" spans="1:9" s="131" customFormat="1" ht="13.5" thickBot="1">
      <c r="A59" s="276" t="s">
        <v>14</v>
      </c>
      <c r="B59" s="277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s="131" customFormat="1" ht="13.5" thickBot="1">
      <c r="A60" s="138" t="s">
        <v>30</v>
      </c>
      <c r="B60" s="138" t="s">
        <v>80</v>
      </c>
      <c r="C60" s="139">
        <v>0.92</v>
      </c>
      <c r="D60" s="224">
        <v>75792</v>
      </c>
      <c r="E60" s="125">
        <v>1100</v>
      </c>
      <c r="F60" s="99">
        <v>0</v>
      </c>
      <c r="G60" s="92">
        <f aca="true" t="shared" si="6" ref="G60:G69">(D60-E60-F60)*18%</f>
        <v>13444.56</v>
      </c>
      <c r="H60" s="99">
        <f aca="true" t="shared" si="7" ref="H60:H69">D60-E60-F60+G60</f>
        <v>88136.56</v>
      </c>
      <c r="I60" s="125">
        <f aca="true" t="shared" si="8" ref="I60:I69">H60-G60</f>
        <v>74692</v>
      </c>
    </row>
    <row r="61" spans="1:9" s="131" customFormat="1" ht="13.5" thickBot="1">
      <c r="A61" s="121" t="s">
        <v>173</v>
      </c>
      <c r="B61" s="121" t="s">
        <v>170</v>
      </c>
      <c r="C61" s="103">
        <v>1.1</v>
      </c>
      <c r="D61" s="222">
        <v>75792</v>
      </c>
      <c r="E61" s="127">
        <v>1100</v>
      </c>
      <c r="F61" s="99">
        <v>0</v>
      </c>
      <c r="G61" s="92">
        <f t="shared" si="6"/>
        <v>13444.56</v>
      </c>
      <c r="H61" s="99">
        <f t="shared" si="7"/>
        <v>88136.56</v>
      </c>
      <c r="I61" s="125">
        <f>H61-G61</f>
        <v>74692</v>
      </c>
    </row>
    <row r="62" spans="1:9" s="131" customFormat="1" ht="13.5" thickBot="1">
      <c r="A62" s="121" t="s">
        <v>30</v>
      </c>
      <c r="B62" s="121" t="s">
        <v>120</v>
      </c>
      <c r="C62" s="103">
        <v>2</v>
      </c>
      <c r="D62" s="222">
        <v>75792</v>
      </c>
      <c r="E62" s="127">
        <v>1100</v>
      </c>
      <c r="F62" s="99">
        <v>0</v>
      </c>
      <c r="G62" s="92">
        <f t="shared" si="6"/>
        <v>13444.56</v>
      </c>
      <c r="H62" s="99">
        <f t="shared" si="7"/>
        <v>88136.56</v>
      </c>
      <c r="I62" s="125">
        <f t="shared" si="8"/>
        <v>74692</v>
      </c>
    </row>
    <row r="63" spans="1:9" s="131" customFormat="1" ht="13.5" thickBot="1">
      <c r="A63" s="121" t="s">
        <v>30</v>
      </c>
      <c r="B63" s="121" t="s">
        <v>169</v>
      </c>
      <c r="C63" s="103">
        <v>3</v>
      </c>
      <c r="D63" s="222">
        <v>76092</v>
      </c>
      <c r="E63" s="127">
        <v>1100</v>
      </c>
      <c r="F63" s="99">
        <v>0</v>
      </c>
      <c r="G63" s="92">
        <f t="shared" si="6"/>
        <v>13498.56</v>
      </c>
      <c r="H63" s="99">
        <f t="shared" si="7"/>
        <v>88490.56</v>
      </c>
      <c r="I63" s="125">
        <f t="shared" si="8"/>
        <v>74992</v>
      </c>
    </row>
    <row r="64" spans="1:9" s="131" customFormat="1" ht="13.5" thickBot="1">
      <c r="A64" s="121" t="s">
        <v>74</v>
      </c>
      <c r="B64" s="121" t="s">
        <v>12</v>
      </c>
      <c r="C64" s="103">
        <v>4.2</v>
      </c>
      <c r="D64" s="222">
        <v>84223</v>
      </c>
      <c r="E64" s="127">
        <v>1100</v>
      </c>
      <c r="F64" s="99">
        <v>0</v>
      </c>
      <c r="G64" s="92">
        <f t="shared" si="6"/>
        <v>14962.14</v>
      </c>
      <c r="H64" s="99">
        <f t="shared" si="7"/>
        <v>98085.14</v>
      </c>
      <c r="I64" s="125">
        <f t="shared" si="8"/>
        <v>83123</v>
      </c>
    </row>
    <row r="65" spans="1:9" s="131" customFormat="1" ht="13.5" thickBot="1">
      <c r="A65" s="121" t="s">
        <v>36</v>
      </c>
      <c r="B65" s="121" t="s">
        <v>35</v>
      </c>
      <c r="C65" s="103">
        <v>6.5</v>
      </c>
      <c r="D65" s="222">
        <v>84115</v>
      </c>
      <c r="E65" s="127">
        <v>1100</v>
      </c>
      <c r="F65" s="99">
        <v>0</v>
      </c>
      <c r="G65" s="92">
        <f t="shared" si="6"/>
        <v>14942.699999999999</v>
      </c>
      <c r="H65" s="99">
        <f t="shared" si="7"/>
        <v>97957.7</v>
      </c>
      <c r="I65" s="125">
        <f t="shared" si="8"/>
        <v>83015</v>
      </c>
    </row>
    <row r="66" spans="1:9" s="131" customFormat="1" ht="13.5" thickBot="1">
      <c r="A66" s="121" t="s">
        <v>73</v>
      </c>
      <c r="B66" s="121" t="s">
        <v>72</v>
      </c>
      <c r="C66" s="103">
        <v>50</v>
      </c>
      <c r="D66" s="222">
        <v>85085</v>
      </c>
      <c r="E66" s="127">
        <v>1100</v>
      </c>
      <c r="F66" s="99">
        <v>0</v>
      </c>
      <c r="G66" s="92">
        <f t="shared" si="6"/>
        <v>15117.3</v>
      </c>
      <c r="H66" s="99">
        <f t="shared" si="7"/>
        <v>99102.3</v>
      </c>
      <c r="I66" s="125">
        <f t="shared" si="8"/>
        <v>83985</v>
      </c>
    </row>
    <row r="67" spans="1:9" s="131" customFormat="1" ht="13.5" thickBot="1">
      <c r="A67" s="121" t="s">
        <v>2</v>
      </c>
      <c r="B67" s="121" t="s">
        <v>29</v>
      </c>
      <c r="C67" s="103" t="s">
        <v>27</v>
      </c>
      <c r="D67" s="222">
        <v>76666</v>
      </c>
      <c r="E67" s="127">
        <v>0</v>
      </c>
      <c r="F67" s="99">
        <v>0</v>
      </c>
      <c r="G67" s="92">
        <f t="shared" si="6"/>
        <v>13799.88</v>
      </c>
      <c r="H67" s="99">
        <f t="shared" si="7"/>
        <v>90465.88</v>
      </c>
      <c r="I67" s="125">
        <f t="shared" si="8"/>
        <v>76666</v>
      </c>
    </row>
    <row r="68" spans="1:9" s="131" customFormat="1" ht="13.5" thickBot="1">
      <c r="A68" s="121" t="s">
        <v>2</v>
      </c>
      <c r="B68" s="121" t="s">
        <v>31</v>
      </c>
      <c r="C68" s="103" t="s">
        <v>27</v>
      </c>
      <c r="D68" s="222">
        <v>76558</v>
      </c>
      <c r="E68" s="127">
        <v>0</v>
      </c>
      <c r="F68" s="99">
        <v>0</v>
      </c>
      <c r="G68" s="92">
        <f t="shared" si="6"/>
        <v>13780.439999999999</v>
      </c>
      <c r="H68" s="99">
        <f t="shared" si="7"/>
        <v>90338.44</v>
      </c>
      <c r="I68" s="125">
        <f t="shared" si="8"/>
        <v>76558</v>
      </c>
    </row>
    <row r="69" spans="1:9" s="131" customFormat="1" ht="12.75">
      <c r="A69" s="121" t="s">
        <v>2</v>
      </c>
      <c r="B69" s="121" t="s">
        <v>32</v>
      </c>
      <c r="C69" s="103" t="s">
        <v>27</v>
      </c>
      <c r="D69" s="222">
        <v>68912</v>
      </c>
      <c r="E69" s="127">
        <v>0</v>
      </c>
      <c r="F69" s="99">
        <v>0</v>
      </c>
      <c r="G69" s="92">
        <f t="shared" si="6"/>
        <v>12404.16</v>
      </c>
      <c r="H69" s="99">
        <f t="shared" si="7"/>
        <v>81316.16</v>
      </c>
      <c r="I69" s="125">
        <f t="shared" si="8"/>
        <v>68912</v>
      </c>
    </row>
    <row r="70" spans="1:9" s="47" customFormat="1" ht="12.75">
      <c r="A70" s="27"/>
      <c r="B70" s="27"/>
      <c r="C70" s="27"/>
      <c r="D70" s="27"/>
      <c r="E70" s="27"/>
      <c r="F70" s="27"/>
      <c r="G70" s="27"/>
      <c r="H70" s="27"/>
      <c r="I70" s="27"/>
    </row>
    <row r="71" ht="12.75">
      <c r="I71" s="47"/>
    </row>
    <row r="72" spans="1:8" ht="12.75">
      <c r="A72" s="278"/>
      <c r="B72" s="278"/>
      <c r="C72" s="278"/>
      <c r="D72" s="278"/>
      <c r="E72" s="278"/>
      <c r="F72" s="278"/>
      <c r="G72" s="278"/>
      <c r="H72" s="278"/>
    </row>
    <row r="74" spans="1:8" s="28" customFormat="1" ht="12.75">
      <c r="A74" s="279"/>
      <c r="B74" s="279"/>
      <c r="C74" s="279"/>
      <c r="D74" s="279"/>
      <c r="E74" s="279"/>
      <c r="F74" s="279"/>
      <c r="G74" s="279"/>
      <c r="H74" s="279"/>
    </row>
    <row r="75" s="28" customFormat="1" ht="12.75"/>
    <row r="76" spans="1:8" s="28" customFormat="1" ht="12.75">
      <c r="A76" s="42"/>
      <c r="B76" s="85"/>
      <c r="C76" s="43"/>
      <c r="D76" s="46"/>
      <c r="E76" s="46"/>
      <c r="F76" s="46"/>
      <c r="G76" s="46"/>
      <c r="H76" s="46"/>
    </row>
    <row r="77" spans="1:8" s="28" customFormat="1" ht="12.75">
      <c r="A77" s="42"/>
      <c r="B77" s="85"/>
      <c r="C77" s="24"/>
      <c r="D77" s="41"/>
      <c r="E77" s="41"/>
      <c r="F77" s="41"/>
      <c r="G77" s="41"/>
      <c r="H77" s="5"/>
    </row>
    <row r="78" spans="1:8" s="28" customFormat="1" ht="12.75">
      <c r="A78" s="42"/>
      <c r="B78" s="85"/>
      <c r="C78" s="24"/>
      <c r="D78" s="41"/>
      <c r="E78" s="41"/>
      <c r="F78" s="41"/>
      <c r="G78" s="41"/>
      <c r="H78" s="5"/>
    </row>
    <row r="79" spans="1:2" s="28" customFormat="1" ht="12.75">
      <c r="A79" s="42"/>
      <c r="B79" s="85"/>
    </row>
    <row r="80" spans="1:2" s="28" customFormat="1" ht="12.75">
      <c r="A80" s="42"/>
      <c r="B80" s="85"/>
    </row>
    <row r="81" spans="1:2" s="28" customFormat="1" ht="12.75">
      <c r="A81" s="42"/>
      <c r="B81" s="85"/>
    </row>
    <row r="82" spans="1:2" s="28" customFormat="1" ht="12.75">
      <c r="A82" s="42"/>
      <c r="B82" s="85"/>
    </row>
    <row r="83" spans="1:2" s="28" customFormat="1" ht="12.75">
      <c r="A83" s="42"/>
      <c r="B83" s="85"/>
    </row>
    <row r="84" spans="1:2" s="28" customFormat="1" ht="12.75">
      <c r="A84" s="42"/>
      <c r="B84" s="85"/>
    </row>
    <row r="85" spans="1:2" s="28" customFormat="1" ht="12.75">
      <c r="A85" s="42"/>
      <c r="B85" s="85"/>
    </row>
    <row r="86" spans="1:2" s="28" customFormat="1" ht="12.75">
      <c r="A86" s="42"/>
      <c r="B86" s="85"/>
    </row>
    <row r="87" spans="1:2" s="28" customFormat="1" ht="12.75">
      <c r="A87" s="42"/>
      <c r="B87" s="85"/>
    </row>
    <row r="88" spans="1:2" s="28" customFormat="1" ht="12.75">
      <c r="A88" s="42"/>
      <c r="B88" s="85"/>
    </row>
    <row r="89" s="28" customFormat="1" ht="12.75"/>
    <row r="90" s="28" customFormat="1" ht="12.75">
      <c r="A90" s="48"/>
    </row>
    <row r="91" s="28" customFormat="1" ht="12.75"/>
    <row r="92" s="28" customFormat="1" ht="12.75"/>
    <row r="93" s="28" customFormat="1" ht="12.75"/>
  </sheetData>
  <sheetProtection/>
  <mergeCells count="15">
    <mergeCell ref="A2:H2"/>
    <mergeCell ref="A3:H3"/>
    <mergeCell ref="A4:H4"/>
    <mergeCell ref="A5:H5"/>
    <mergeCell ref="A6:H6"/>
    <mergeCell ref="A7:H7"/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1">
      <selection activeCell="K47" sqref="K47"/>
    </sheetView>
  </sheetViews>
  <sheetFormatPr defaultColWidth="9.140625" defaultRowHeight="12.75"/>
  <cols>
    <col min="1" max="1" width="11.5742187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5.140625" style="131" customWidth="1"/>
    <col min="11" max="11" width="16.57421875" style="131" customWidth="1"/>
    <col min="12" max="12" width="4.421875" style="131" bestFit="1" customWidth="1"/>
    <col min="13" max="16384" width="9.140625" style="131" customWidth="1"/>
  </cols>
  <sheetData>
    <row r="1" spans="1:12" ht="23.25">
      <c r="A1" s="255" t="s">
        <v>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57"/>
    </row>
    <row r="2" spans="1:12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</row>
    <row r="4" spans="1:12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</row>
    <row r="5" spans="1:12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</row>
    <row r="6" spans="1:12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</row>
    <row r="7" spans="1:12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57"/>
      <c r="K7" s="163"/>
      <c r="L7" s="164"/>
    </row>
    <row r="8" spans="1:12" ht="16.5" customHeight="1" thickBot="1">
      <c r="A8" s="246" t="s">
        <v>183</v>
      </c>
      <c r="B8" s="247"/>
      <c r="C8" s="247"/>
      <c r="D8" s="247"/>
      <c r="E8" s="247"/>
      <c r="F8" s="247"/>
      <c r="G8" s="247"/>
      <c r="H8" s="247"/>
      <c r="I8" s="247"/>
      <c r="J8" s="247"/>
      <c r="K8" s="240" t="s">
        <v>121</v>
      </c>
      <c r="L8" s="242"/>
    </row>
    <row r="9" spans="1:12" ht="16.5" customHeight="1" thickBot="1">
      <c r="A9" s="296" t="s">
        <v>77</v>
      </c>
      <c r="B9" s="297"/>
      <c r="C9" s="297"/>
      <c r="D9" s="297"/>
      <c r="E9" s="297"/>
      <c r="F9" s="297"/>
      <c r="G9" s="297"/>
      <c r="H9" s="297"/>
      <c r="I9" s="297"/>
      <c r="J9" s="298"/>
      <c r="K9" s="243"/>
      <c r="L9" s="245"/>
    </row>
    <row r="10" spans="1:12" ht="17.25" thickBot="1">
      <c r="A10" s="257" t="s">
        <v>14</v>
      </c>
      <c r="B10" s="258"/>
      <c r="C10" s="115" t="s">
        <v>7</v>
      </c>
      <c r="D10" s="115" t="s">
        <v>0</v>
      </c>
      <c r="E10" s="115" t="s">
        <v>15</v>
      </c>
      <c r="F10" s="115"/>
      <c r="G10" s="150" t="s">
        <v>16</v>
      </c>
      <c r="H10" s="115" t="s">
        <v>167</v>
      </c>
      <c r="I10" s="115" t="s">
        <v>1</v>
      </c>
      <c r="J10" s="52" t="s">
        <v>69</v>
      </c>
      <c r="K10" s="21" t="s">
        <v>122</v>
      </c>
      <c r="L10" s="143">
        <v>300</v>
      </c>
    </row>
    <row r="11" spans="1:12" ht="17.25" thickBot="1">
      <c r="A11" s="140" t="s">
        <v>155</v>
      </c>
      <c r="B11" s="97" t="s">
        <v>102</v>
      </c>
      <c r="C11" s="98">
        <v>11</v>
      </c>
      <c r="D11" s="81">
        <v>86613</v>
      </c>
      <c r="E11" s="99">
        <v>1100</v>
      </c>
      <c r="F11" s="99"/>
      <c r="G11" s="99">
        <v>1535</v>
      </c>
      <c r="H11" s="99">
        <f>(D11-E11+G11)*18%</f>
        <v>15668.64</v>
      </c>
      <c r="I11" s="141">
        <f>D11-E11+G11+H11</f>
        <v>102716.64</v>
      </c>
      <c r="J11" s="142">
        <f>I11-H11</f>
        <v>87048</v>
      </c>
      <c r="K11" s="23" t="s">
        <v>123</v>
      </c>
      <c r="L11" s="145">
        <v>400</v>
      </c>
    </row>
    <row r="12" spans="1:12" ht="17.25" thickBot="1">
      <c r="A12" s="144" t="s">
        <v>155</v>
      </c>
      <c r="B12" s="102" t="s">
        <v>98</v>
      </c>
      <c r="C12" s="103" t="s">
        <v>101</v>
      </c>
      <c r="D12" s="82">
        <v>85813</v>
      </c>
      <c r="E12" s="99">
        <v>1100</v>
      </c>
      <c r="F12" s="99"/>
      <c r="G12" s="99">
        <v>1535</v>
      </c>
      <c r="H12" s="99">
        <f aca="true" t="shared" si="0" ref="H12:H26">(D12-E11+G12)*18%</f>
        <v>15524.64</v>
      </c>
      <c r="I12" s="141">
        <f aca="true" t="shared" si="1" ref="I12:I26">D12-E11+G12+H12</f>
        <v>101772.64</v>
      </c>
      <c r="J12" s="142">
        <f aca="true" t="shared" si="2" ref="J12:J32">I12-H12</f>
        <v>86248</v>
      </c>
      <c r="K12" s="23" t="s">
        <v>124</v>
      </c>
      <c r="L12" s="145">
        <v>500</v>
      </c>
    </row>
    <row r="13" spans="1:12" ht="17.25" thickBot="1">
      <c r="A13" s="144" t="s">
        <v>155</v>
      </c>
      <c r="B13" s="102" t="s">
        <v>20</v>
      </c>
      <c r="C13" s="103">
        <v>6</v>
      </c>
      <c r="D13" s="82">
        <v>86363</v>
      </c>
      <c r="E13" s="99">
        <v>1100</v>
      </c>
      <c r="F13" s="99"/>
      <c r="G13" s="99">
        <v>1535</v>
      </c>
      <c r="H13" s="99">
        <f t="shared" si="0"/>
        <v>15623.64</v>
      </c>
      <c r="I13" s="141">
        <f t="shared" si="1"/>
        <v>102421.64</v>
      </c>
      <c r="J13" s="142">
        <f t="shared" si="2"/>
        <v>86798</v>
      </c>
      <c r="K13" s="23" t="s">
        <v>125</v>
      </c>
      <c r="L13" s="145">
        <v>600</v>
      </c>
    </row>
    <row r="14" spans="1:12" ht="17.25" thickBot="1">
      <c r="A14" s="144" t="s">
        <v>155</v>
      </c>
      <c r="B14" s="102" t="s">
        <v>21</v>
      </c>
      <c r="C14" s="103">
        <v>3</v>
      </c>
      <c r="D14" s="82">
        <v>86563</v>
      </c>
      <c r="E14" s="99">
        <v>1100</v>
      </c>
      <c r="F14" s="99"/>
      <c r="G14" s="99">
        <v>1535</v>
      </c>
      <c r="H14" s="99">
        <f t="shared" si="0"/>
        <v>15659.64</v>
      </c>
      <c r="I14" s="141">
        <f t="shared" si="1"/>
        <v>102657.64</v>
      </c>
      <c r="J14" s="142">
        <f t="shared" si="2"/>
        <v>86998</v>
      </c>
      <c r="K14" s="23" t="s">
        <v>126</v>
      </c>
      <c r="L14" s="145">
        <v>700</v>
      </c>
    </row>
    <row r="15" spans="1:12" ht="17.25" thickBot="1">
      <c r="A15" s="144" t="s">
        <v>155</v>
      </c>
      <c r="B15" s="102" t="s">
        <v>164</v>
      </c>
      <c r="C15" s="103">
        <v>3.4</v>
      </c>
      <c r="D15" s="82">
        <v>89183</v>
      </c>
      <c r="E15" s="99">
        <v>1100</v>
      </c>
      <c r="F15" s="99"/>
      <c r="G15" s="99">
        <v>1535</v>
      </c>
      <c r="H15" s="99">
        <f t="shared" si="0"/>
        <v>16131.24</v>
      </c>
      <c r="I15" s="141">
        <f t="shared" si="1"/>
        <v>105749.24</v>
      </c>
      <c r="J15" s="142">
        <f t="shared" si="2"/>
        <v>89618</v>
      </c>
      <c r="K15" s="23" t="s">
        <v>127</v>
      </c>
      <c r="L15" s="145">
        <v>800</v>
      </c>
    </row>
    <row r="16" spans="1:12" ht="17.25" thickBot="1">
      <c r="A16" s="144" t="s">
        <v>6</v>
      </c>
      <c r="B16" s="102" t="s">
        <v>17</v>
      </c>
      <c r="C16" s="103">
        <v>3</v>
      </c>
      <c r="D16" s="82">
        <v>87363</v>
      </c>
      <c r="E16" s="99">
        <v>1100</v>
      </c>
      <c r="F16" s="99"/>
      <c r="G16" s="99">
        <v>1535</v>
      </c>
      <c r="H16" s="99">
        <f t="shared" si="0"/>
        <v>15803.64</v>
      </c>
      <c r="I16" s="141">
        <f t="shared" si="1"/>
        <v>103601.64</v>
      </c>
      <c r="J16" s="142">
        <f t="shared" si="2"/>
        <v>87798</v>
      </c>
      <c r="K16" s="29" t="s">
        <v>128</v>
      </c>
      <c r="L16" s="147">
        <v>900</v>
      </c>
    </row>
    <row r="17" spans="1:10" ht="13.5" thickBot="1">
      <c r="A17" s="144" t="s">
        <v>18</v>
      </c>
      <c r="B17" s="102" t="s">
        <v>19</v>
      </c>
      <c r="C17" s="103">
        <v>11</v>
      </c>
      <c r="D17" s="82">
        <v>88313</v>
      </c>
      <c r="E17" s="99">
        <v>1100</v>
      </c>
      <c r="F17" s="99"/>
      <c r="G17" s="99">
        <v>1535</v>
      </c>
      <c r="H17" s="99">
        <f t="shared" si="0"/>
        <v>15974.64</v>
      </c>
      <c r="I17" s="141">
        <f t="shared" si="1"/>
        <v>104722.64</v>
      </c>
      <c r="J17" s="142">
        <f t="shared" si="2"/>
        <v>88748</v>
      </c>
    </row>
    <row r="18" spans="1:12" ht="17.25" thickBot="1">
      <c r="A18" s="144" t="s">
        <v>156</v>
      </c>
      <c r="B18" s="102" t="s">
        <v>79</v>
      </c>
      <c r="C18" s="103">
        <v>12</v>
      </c>
      <c r="D18" s="82">
        <v>93843</v>
      </c>
      <c r="E18" s="99">
        <v>1100</v>
      </c>
      <c r="F18" s="99"/>
      <c r="G18" s="99">
        <v>1535</v>
      </c>
      <c r="H18" s="99">
        <f t="shared" si="0"/>
        <v>16970.04</v>
      </c>
      <c r="I18" s="141">
        <f t="shared" si="1"/>
        <v>111248.04000000001</v>
      </c>
      <c r="J18" s="142">
        <f t="shared" si="2"/>
        <v>94278</v>
      </c>
      <c r="K18" s="25"/>
      <c r="L18" s="165"/>
    </row>
    <row r="19" spans="1:12" ht="17.25" thickBot="1">
      <c r="A19" s="144" t="s">
        <v>95</v>
      </c>
      <c r="B19" s="102" t="s">
        <v>94</v>
      </c>
      <c r="C19" s="103">
        <v>1.9</v>
      </c>
      <c r="D19" s="82">
        <v>94743</v>
      </c>
      <c r="E19" s="99">
        <v>1100</v>
      </c>
      <c r="F19" s="99"/>
      <c r="G19" s="99">
        <v>1535</v>
      </c>
      <c r="H19" s="99">
        <f t="shared" si="0"/>
        <v>17132.04</v>
      </c>
      <c r="I19" s="141">
        <f t="shared" si="1"/>
        <v>112310.04000000001</v>
      </c>
      <c r="J19" s="142">
        <f t="shared" si="2"/>
        <v>95178</v>
      </c>
      <c r="K19" s="25"/>
      <c r="L19" s="165"/>
    </row>
    <row r="20" spans="1:12" ht="17.25" thickBot="1">
      <c r="A20" s="144" t="s">
        <v>156</v>
      </c>
      <c r="B20" s="102" t="s">
        <v>96</v>
      </c>
      <c r="C20" s="103"/>
      <c r="D20" s="82">
        <v>93043</v>
      </c>
      <c r="E20" s="99">
        <v>1100</v>
      </c>
      <c r="F20" s="99"/>
      <c r="G20" s="99">
        <v>1535</v>
      </c>
      <c r="H20" s="99">
        <f t="shared" si="0"/>
        <v>16826.04</v>
      </c>
      <c r="I20" s="141">
        <f t="shared" si="1"/>
        <v>110304.04000000001</v>
      </c>
      <c r="J20" s="142">
        <f t="shared" si="2"/>
        <v>93478</v>
      </c>
      <c r="K20" s="25"/>
      <c r="L20" s="165"/>
    </row>
    <row r="21" spans="1:12" ht="17.25" thickBot="1">
      <c r="A21" s="144" t="s">
        <v>104</v>
      </c>
      <c r="B21" s="102" t="s">
        <v>105</v>
      </c>
      <c r="C21" s="103">
        <v>12</v>
      </c>
      <c r="D21" s="82">
        <v>88043</v>
      </c>
      <c r="E21" s="99">
        <v>1100</v>
      </c>
      <c r="F21" s="99"/>
      <c r="G21" s="99">
        <v>1535</v>
      </c>
      <c r="H21" s="99">
        <f>(D21-E20+G21)*18%</f>
        <v>15926.039999999999</v>
      </c>
      <c r="I21" s="141">
        <f>D21-E20+G21+H21</f>
        <v>104404.04</v>
      </c>
      <c r="J21" s="142">
        <f t="shared" si="2"/>
        <v>88478</v>
      </c>
      <c r="K21" s="25"/>
      <c r="L21" s="165"/>
    </row>
    <row r="22" spans="1:12" ht="17.25" thickBot="1">
      <c r="A22" s="144" t="s">
        <v>104</v>
      </c>
      <c r="B22" s="102" t="s">
        <v>153</v>
      </c>
      <c r="C22" s="103">
        <v>10</v>
      </c>
      <c r="D22" s="82">
        <v>89943</v>
      </c>
      <c r="E22" s="99">
        <v>1100</v>
      </c>
      <c r="F22" s="99"/>
      <c r="G22" s="99">
        <v>1535</v>
      </c>
      <c r="H22" s="99">
        <f t="shared" si="0"/>
        <v>16268.039999999999</v>
      </c>
      <c r="I22" s="141">
        <f t="shared" si="1"/>
        <v>106646.04</v>
      </c>
      <c r="J22" s="142">
        <f t="shared" si="2"/>
        <v>90378</v>
      </c>
      <c r="K22" s="25"/>
      <c r="L22" s="165"/>
    </row>
    <row r="23" spans="1:12" ht="17.25" thickBot="1">
      <c r="A23" s="144" t="s">
        <v>104</v>
      </c>
      <c r="B23" s="102" t="s">
        <v>81</v>
      </c>
      <c r="C23" s="103">
        <v>3</v>
      </c>
      <c r="D23" s="82">
        <v>88043</v>
      </c>
      <c r="E23" s="99">
        <v>1100</v>
      </c>
      <c r="F23" s="99"/>
      <c r="G23" s="99">
        <v>1535</v>
      </c>
      <c r="H23" s="99">
        <f t="shared" si="0"/>
        <v>15926.039999999999</v>
      </c>
      <c r="I23" s="141">
        <f t="shared" si="1"/>
        <v>104404.04</v>
      </c>
      <c r="J23" s="142">
        <f t="shared" si="2"/>
        <v>88478</v>
      </c>
      <c r="K23" s="25"/>
      <c r="L23" s="165"/>
    </row>
    <row r="24" spans="1:12" ht="17.25" thickBot="1">
      <c r="A24" s="144" t="s">
        <v>104</v>
      </c>
      <c r="B24" s="102" t="s">
        <v>90</v>
      </c>
      <c r="C24" s="103">
        <v>8</v>
      </c>
      <c r="D24" s="82">
        <v>91393</v>
      </c>
      <c r="E24" s="127">
        <v>1100</v>
      </c>
      <c r="F24" s="125"/>
      <c r="G24" s="99">
        <v>1535</v>
      </c>
      <c r="H24" s="99">
        <f t="shared" si="0"/>
        <v>16529.04</v>
      </c>
      <c r="I24" s="141">
        <f t="shared" si="1"/>
        <v>108357.04000000001</v>
      </c>
      <c r="J24" s="142">
        <f t="shared" si="2"/>
        <v>91828</v>
      </c>
      <c r="K24" s="25"/>
      <c r="L24" s="165"/>
    </row>
    <row r="25" spans="1:12" ht="17.25" thickBot="1">
      <c r="A25" s="144" t="s">
        <v>104</v>
      </c>
      <c r="B25" s="102" t="s">
        <v>103</v>
      </c>
      <c r="C25" s="103"/>
      <c r="D25" s="82">
        <v>90593</v>
      </c>
      <c r="E25" s="127">
        <v>1100</v>
      </c>
      <c r="F25" s="125"/>
      <c r="G25" s="99">
        <v>1535</v>
      </c>
      <c r="H25" s="99">
        <f t="shared" si="0"/>
        <v>16385.04</v>
      </c>
      <c r="I25" s="141">
        <f t="shared" si="1"/>
        <v>107413.04000000001</v>
      </c>
      <c r="J25" s="142">
        <f t="shared" si="2"/>
        <v>91028</v>
      </c>
      <c r="K25" s="25"/>
      <c r="L25" s="165"/>
    </row>
    <row r="26" spans="1:12" ht="17.25" thickBot="1">
      <c r="A26" s="144" t="s">
        <v>160</v>
      </c>
      <c r="B26" s="102" t="s">
        <v>161</v>
      </c>
      <c r="C26" s="103">
        <v>40</v>
      </c>
      <c r="D26" s="82">
        <v>89543</v>
      </c>
      <c r="E26" s="127">
        <v>1100</v>
      </c>
      <c r="F26" s="125"/>
      <c r="G26" s="99">
        <v>1535</v>
      </c>
      <c r="H26" s="99">
        <f t="shared" si="0"/>
        <v>16196.039999999999</v>
      </c>
      <c r="I26" s="141">
        <f t="shared" si="1"/>
        <v>106174.04</v>
      </c>
      <c r="J26" s="142">
        <f t="shared" si="2"/>
        <v>89978</v>
      </c>
      <c r="K26" s="25"/>
      <c r="L26" s="165"/>
    </row>
    <row r="27" spans="1:12" ht="17.25" thickBot="1">
      <c r="A27" s="144" t="s">
        <v>160</v>
      </c>
      <c r="B27" s="102" t="s">
        <v>159</v>
      </c>
      <c r="C27" s="103">
        <v>8</v>
      </c>
      <c r="D27" s="82">
        <v>88023</v>
      </c>
      <c r="E27" s="127">
        <v>1100</v>
      </c>
      <c r="F27" s="125"/>
      <c r="G27" s="99">
        <v>1535</v>
      </c>
      <c r="H27" s="99">
        <f>(D27-E26+G27)*18%</f>
        <v>15922.439999999999</v>
      </c>
      <c r="I27" s="141">
        <f>D27-E26+G27+H27</f>
        <v>104380.44</v>
      </c>
      <c r="J27" s="142">
        <f t="shared" si="2"/>
        <v>88458</v>
      </c>
      <c r="K27" s="25"/>
      <c r="L27" s="165"/>
    </row>
    <row r="28" spans="1:12" ht="17.25" thickBot="1">
      <c r="A28" s="144" t="s">
        <v>160</v>
      </c>
      <c r="B28" s="102" t="s">
        <v>162</v>
      </c>
      <c r="C28" s="103">
        <v>65</v>
      </c>
      <c r="D28" s="82">
        <v>89443</v>
      </c>
      <c r="E28" s="99">
        <v>1100</v>
      </c>
      <c r="F28" s="99"/>
      <c r="G28" s="99">
        <v>1535</v>
      </c>
      <c r="H28" s="99">
        <f>(D28-E28+G28)*18%</f>
        <v>16178.039999999999</v>
      </c>
      <c r="I28" s="141">
        <f>D28-E28+G28+H28</f>
        <v>106056.04</v>
      </c>
      <c r="J28" s="142">
        <f t="shared" si="2"/>
        <v>89878</v>
      </c>
      <c r="K28" s="25"/>
      <c r="L28" s="165"/>
    </row>
    <row r="29" spans="1:12" ht="17.25" thickBot="1">
      <c r="A29" s="144" t="s">
        <v>160</v>
      </c>
      <c r="B29" s="102" t="s">
        <v>163</v>
      </c>
      <c r="C29" s="103">
        <v>55</v>
      </c>
      <c r="D29" s="82">
        <v>89543</v>
      </c>
      <c r="E29" s="99">
        <v>1100</v>
      </c>
      <c r="F29" s="99"/>
      <c r="G29" s="99">
        <v>1535</v>
      </c>
      <c r="H29" s="99">
        <f>(D29-E29+G29)*18%</f>
        <v>16196.039999999999</v>
      </c>
      <c r="I29" s="141">
        <f>D29-E29+G29+H29</f>
        <v>106174.04</v>
      </c>
      <c r="J29" s="142">
        <f t="shared" si="2"/>
        <v>89978</v>
      </c>
      <c r="K29" s="25"/>
      <c r="L29" s="165"/>
    </row>
    <row r="30" spans="1:12" ht="17.25" thickBot="1">
      <c r="A30" s="166" t="s">
        <v>166</v>
      </c>
      <c r="B30" s="167" t="s">
        <v>165</v>
      </c>
      <c r="C30" s="168">
        <v>3</v>
      </c>
      <c r="D30" s="82">
        <v>88763</v>
      </c>
      <c r="E30" s="99">
        <v>1100</v>
      </c>
      <c r="F30" s="99"/>
      <c r="G30" s="99">
        <v>1535</v>
      </c>
      <c r="H30" s="99">
        <f>(D30-E30+G30)*18%</f>
        <v>16055.64</v>
      </c>
      <c r="I30" s="141">
        <f>D30-E30+G30+H30</f>
        <v>105253.64</v>
      </c>
      <c r="J30" s="142">
        <f t="shared" si="2"/>
        <v>89198</v>
      </c>
      <c r="K30" s="25"/>
      <c r="L30" s="165"/>
    </row>
    <row r="31" spans="1:12" ht="17.25" thickBot="1">
      <c r="A31" s="166"/>
      <c r="B31" s="167" t="s">
        <v>171</v>
      </c>
      <c r="C31" s="168"/>
      <c r="D31" s="83">
        <v>90963</v>
      </c>
      <c r="E31" s="99">
        <v>1100</v>
      </c>
      <c r="F31" s="99"/>
      <c r="G31" s="99">
        <v>1535</v>
      </c>
      <c r="H31" s="99">
        <f>(D31-E31+G31)*18%</f>
        <v>16451.64</v>
      </c>
      <c r="I31" s="141">
        <f>D31-E31+G31+H31</f>
        <v>107849.64</v>
      </c>
      <c r="J31" s="142">
        <f>I31-H31</f>
        <v>91398</v>
      </c>
      <c r="K31" s="25"/>
      <c r="L31" s="165"/>
    </row>
    <row r="32" spans="1:10" ht="13.5" thickBot="1">
      <c r="A32" s="169" t="s">
        <v>97</v>
      </c>
      <c r="B32" s="170" t="s">
        <v>99</v>
      </c>
      <c r="C32" s="108" t="s">
        <v>100</v>
      </c>
      <c r="D32" s="83">
        <v>90963</v>
      </c>
      <c r="E32" s="99">
        <v>1100</v>
      </c>
      <c r="F32" s="99"/>
      <c r="G32" s="99">
        <v>1535</v>
      </c>
      <c r="H32" s="99">
        <f>(D32-E32+G32)*18%</f>
        <v>16451.64</v>
      </c>
      <c r="I32" s="141">
        <f>D32-E32+G32+H32</f>
        <v>107849.64</v>
      </c>
      <c r="J32" s="142">
        <f t="shared" si="2"/>
        <v>91398</v>
      </c>
    </row>
    <row r="33" spans="2:10" ht="13.5" thickBot="1">
      <c r="B33" s="132"/>
      <c r="D33" s="133"/>
      <c r="E33" s="133"/>
      <c r="F33" s="133"/>
      <c r="G33" s="133"/>
      <c r="H33" s="133"/>
      <c r="I33" s="133"/>
      <c r="J33" s="133"/>
    </row>
    <row r="34" spans="1:12" ht="13.5" customHeight="1" thickBot="1">
      <c r="A34" s="294" t="s">
        <v>78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40" t="s">
        <v>129</v>
      </c>
      <c r="L34" s="242"/>
    </row>
    <row r="35" spans="1:12" ht="13.5" customHeight="1" thickBot="1">
      <c r="A35" s="249" t="s">
        <v>14</v>
      </c>
      <c r="B35" s="250"/>
      <c r="C35" s="171" t="s">
        <v>7</v>
      </c>
      <c r="D35" s="115" t="s">
        <v>0</v>
      </c>
      <c r="E35" s="115" t="s">
        <v>15</v>
      </c>
      <c r="F35" s="115"/>
      <c r="G35" s="150" t="s">
        <v>16</v>
      </c>
      <c r="H35" s="115" t="s">
        <v>167</v>
      </c>
      <c r="I35" s="115" t="s">
        <v>1</v>
      </c>
      <c r="J35" s="52" t="s">
        <v>69</v>
      </c>
      <c r="K35" s="244"/>
      <c r="L35" s="245"/>
    </row>
    <row r="36" spans="1:12" ht="17.25" thickBot="1">
      <c r="A36" s="140" t="s">
        <v>6</v>
      </c>
      <c r="B36" s="97" t="s">
        <v>23</v>
      </c>
      <c r="C36" s="98">
        <v>0.9</v>
      </c>
      <c r="D36" s="81">
        <v>76337</v>
      </c>
      <c r="E36" s="99">
        <v>1100</v>
      </c>
      <c r="F36" s="99">
        <v>0</v>
      </c>
      <c r="G36" s="99">
        <v>1535</v>
      </c>
      <c r="H36" s="99">
        <f aca="true" t="shared" si="3" ref="H36:H53">(D36-E36-F36+G36)*18%</f>
        <v>13818.96</v>
      </c>
      <c r="I36" s="141">
        <f aca="true" t="shared" si="4" ref="I36:I53">D36-E36-F36+G36+H36</f>
        <v>90590.95999999999</v>
      </c>
      <c r="J36" s="142">
        <f aca="true" t="shared" si="5" ref="J36:J53">I36-H36</f>
        <v>76772</v>
      </c>
      <c r="K36" s="22" t="s">
        <v>130</v>
      </c>
      <c r="L36" s="143">
        <v>300</v>
      </c>
    </row>
    <row r="37" spans="1:12" s="146" customFormat="1" ht="17.25" thickBot="1">
      <c r="A37" s="144" t="s">
        <v>107</v>
      </c>
      <c r="B37" s="102" t="s">
        <v>106</v>
      </c>
      <c r="C37" s="103">
        <v>1.2</v>
      </c>
      <c r="D37" s="82">
        <v>76403</v>
      </c>
      <c r="E37" s="99">
        <v>1100</v>
      </c>
      <c r="F37" s="99">
        <v>0</v>
      </c>
      <c r="G37" s="99">
        <v>1535</v>
      </c>
      <c r="H37" s="99">
        <f t="shared" si="3"/>
        <v>13830.84</v>
      </c>
      <c r="I37" s="141">
        <f t="shared" si="4"/>
        <v>90668.84</v>
      </c>
      <c r="J37" s="142">
        <f t="shared" si="5"/>
        <v>76838</v>
      </c>
      <c r="K37" s="23" t="s">
        <v>131</v>
      </c>
      <c r="L37" s="145">
        <v>400</v>
      </c>
    </row>
    <row r="38" spans="1:12" ht="17.25" thickBot="1">
      <c r="A38" s="144" t="s">
        <v>5</v>
      </c>
      <c r="B38" s="102" t="s">
        <v>172</v>
      </c>
      <c r="C38" s="103">
        <v>2.7</v>
      </c>
      <c r="D38" s="82">
        <v>72027</v>
      </c>
      <c r="E38" s="99">
        <v>1100</v>
      </c>
      <c r="F38" s="99">
        <v>0</v>
      </c>
      <c r="G38" s="99">
        <v>1535</v>
      </c>
      <c r="H38" s="99">
        <f>(D38-E38-F38+G38)*18%</f>
        <v>13043.16</v>
      </c>
      <c r="I38" s="141">
        <f>D38-E38-F38+G38+H38</f>
        <v>85505.16</v>
      </c>
      <c r="J38" s="142">
        <f>I38-H38</f>
        <v>72462</v>
      </c>
      <c r="K38" s="23" t="s">
        <v>132</v>
      </c>
      <c r="L38" s="145">
        <v>500</v>
      </c>
    </row>
    <row r="39" spans="1:12" ht="17.25" thickBot="1">
      <c r="A39" s="144" t="s">
        <v>5</v>
      </c>
      <c r="B39" s="128" t="s">
        <v>11</v>
      </c>
      <c r="C39" s="103">
        <v>8</v>
      </c>
      <c r="D39" s="82">
        <v>72077</v>
      </c>
      <c r="E39" s="99">
        <v>1100</v>
      </c>
      <c r="F39" s="99">
        <v>0</v>
      </c>
      <c r="G39" s="99">
        <v>1535</v>
      </c>
      <c r="H39" s="99">
        <f t="shared" si="3"/>
        <v>13052.16</v>
      </c>
      <c r="I39" s="141">
        <f t="shared" si="4"/>
        <v>85564.16</v>
      </c>
      <c r="J39" s="142">
        <f t="shared" si="5"/>
        <v>72512</v>
      </c>
      <c r="K39" s="23" t="s">
        <v>133</v>
      </c>
      <c r="L39" s="145">
        <v>600</v>
      </c>
    </row>
    <row r="40" spans="1:12" ht="17.25" thickBot="1">
      <c r="A40" s="144" t="s">
        <v>5</v>
      </c>
      <c r="B40" s="128" t="s">
        <v>108</v>
      </c>
      <c r="C40" s="103">
        <v>8</v>
      </c>
      <c r="D40" s="82">
        <v>74047</v>
      </c>
      <c r="E40" s="99">
        <v>1100</v>
      </c>
      <c r="F40" s="99">
        <v>0</v>
      </c>
      <c r="G40" s="99">
        <v>1535</v>
      </c>
      <c r="H40" s="99">
        <f t="shared" si="3"/>
        <v>13406.76</v>
      </c>
      <c r="I40" s="141">
        <f t="shared" si="4"/>
        <v>87888.76</v>
      </c>
      <c r="J40" s="142">
        <f t="shared" si="5"/>
        <v>74482</v>
      </c>
      <c r="K40" s="23" t="s">
        <v>134</v>
      </c>
      <c r="L40" s="145">
        <v>700</v>
      </c>
    </row>
    <row r="41" spans="1:12" s="146" customFormat="1" ht="17.25" thickBot="1">
      <c r="A41" s="144" t="s">
        <v>24</v>
      </c>
      <c r="B41" s="128" t="s">
        <v>89</v>
      </c>
      <c r="C41" s="103">
        <v>18</v>
      </c>
      <c r="D41" s="82">
        <v>73743</v>
      </c>
      <c r="E41" s="99">
        <v>1100</v>
      </c>
      <c r="F41" s="99">
        <v>0</v>
      </c>
      <c r="G41" s="99">
        <v>1535</v>
      </c>
      <c r="H41" s="99">
        <f t="shared" si="3"/>
        <v>13352.039999999999</v>
      </c>
      <c r="I41" s="141">
        <f t="shared" si="4"/>
        <v>87530.04</v>
      </c>
      <c r="J41" s="142">
        <f t="shared" si="5"/>
        <v>74178</v>
      </c>
      <c r="K41" s="23" t="s">
        <v>135</v>
      </c>
      <c r="L41" s="145">
        <v>750</v>
      </c>
    </row>
    <row r="42" spans="1:12" ht="17.25" thickBot="1">
      <c r="A42" s="144" t="s">
        <v>9</v>
      </c>
      <c r="B42" s="105" t="s">
        <v>8</v>
      </c>
      <c r="C42" s="103">
        <v>1.2</v>
      </c>
      <c r="D42" s="82">
        <v>72477</v>
      </c>
      <c r="E42" s="99">
        <v>1100</v>
      </c>
      <c r="F42" s="99">
        <v>0</v>
      </c>
      <c r="G42" s="99">
        <v>1535</v>
      </c>
      <c r="H42" s="99">
        <f t="shared" si="3"/>
        <v>13124.16</v>
      </c>
      <c r="I42" s="141">
        <f t="shared" si="4"/>
        <v>86036.16</v>
      </c>
      <c r="J42" s="142">
        <f t="shared" si="5"/>
        <v>72912</v>
      </c>
      <c r="K42" s="29" t="s">
        <v>136</v>
      </c>
      <c r="L42" s="147">
        <v>800</v>
      </c>
    </row>
    <row r="43" spans="1:10" ht="13.5" thickBot="1">
      <c r="A43" s="144" t="s">
        <v>71</v>
      </c>
      <c r="B43" s="102" t="s">
        <v>70</v>
      </c>
      <c r="C43" s="103">
        <v>0.35</v>
      </c>
      <c r="D43" s="82">
        <v>74574</v>
      </c>
      <c r="E43" s="99">
        <v>1100</v>
      </c>
      <c r="F43" s="99">
        <v>0</v>
      </c>
      <c r="G43" s="99">
        <v>1535</v>
      </c>
      <c r="H43" s="99">
        <f t="shared" si="3"/>
        <v>13501.619999999999</v>
      </c>
      <c r="I43" s="141">
        <f t="shared" si="4"/>
        <v>88510.62</v>
      </c>
      <c r="J43" s="142">
        <f t="shared" si="5"/>
        <v>75009</v>
      </c>
    </row>
    <row r="44" spans="1:10" ht="13.5" thickBot="1">
      <c r="A44" s="144" t="s">
        <v>10</v>
      </c>
      <c r="B44" s="105" t="s">
        <v>113</v>
      </c>
      <c r="C44" s="103">
        <v>0.28</v>
      </c>
      <c r="D44" s="82">
        <v>75345</v>
      </c>
      <c r="E44" s="99">
        <v>1100</v>
      </c>
      <c r="F44" s="99">
        <v>0</v>
      </c>
      <c r="G44" s="99">
        <v>1535</v>
      </c>
      <c r="H44" s="99">
        <f t="shared" si="3"/>
        <v>13640.4</v>
      </c>
      <c r="I44" s="141">
        <f t="shared" si="4"/>
        <v>89420.4</v>
      </c>
      <c r="J44" s="142">
        <f t="shared" si="5"/>
        <v>75780</v>
      </c>
    </row>
    <row r="45" spans="1:10" ht="13.5" thickBot="1">
      <c r="A45" s="144" t="s">
        <v>10</v>
      </c>
      <c r="B45" s="105" t="s">
        <v>112</v>
      </c>
      <c r="C45" s="148">
        <v>0.22</v>
      </c>
      <c r="D45" s="82">
        <v>75345</v>
      </c>
      <c r="E45" s="99">
        <v>1100</v>
      </c>
      <c r="F45" s="99">
        <v>0</v>
      </c>
      <c r="G45" s="99">
        <v>1535</v>
      </c>
      <c r="H45" s="99">
        <f t="shared" si="3"/>
        <v>13640.4</v>
      </c>
      <c r="I45" s="141">
        <f t="shared" si="4"/>
        <v>89420.4</v>
      </c>
      <c r="J45" s="142">
        <f t="shared" si="5"/>
        <v>75780</v>
      </c>
    </row>
    <row r="46" spans="1:10" ht="13.5" thickBot="1">
      <c r="A46" s="144" t="s">
        <v>33</v>
      </c>
      <c r="B46" s="102" t="s">
        <v>34</v>
      </c>
      <c r="C46" s="103">
        <v>0.43</v>
      </c>
      <c r="D46" s="82">
        <v>78655</v>
      </c>
      <c r="E46" s="99">
        <v>1100</v>
      </c>
      <c r="F46" s="99">
        <v>0</v>
      </c>
      <c r="G46" s="99">
        <v>1535</v>
      </c>
      <c r="H46" s="99">
        <f t="shared" si="3"/>
        <v>14236.199999999999</v>
      </c>
      <c r="I46" s="141">
        <f t="shared" si="4"/>
        <v>93326.2</v>
      </c>
      <c r="J46" s="142">
        <f t="shared" si="5"/>
        <v>79090</v>
      </c>
    </row>
    <row r="47" spans="1:10" s="149" customFormat="1" ht="13.5" thickBot="1">
      <c r="A47" s="144" t="s">
        <v>33</v>
      </c>
      <c r="B47" s="102" t="s">
        <v>93</v>
      </c>
      <c r="C47" s="103">
        <v>0.22</v>
      </c>
      <c r="D47" s="82">
        <v>80005</v>
      </c>
      <c r="E47" s="99">
        <v>1100</v>
      </c>
      <c r="F47" s="99">
        <v>0</v>
      </c>
      <c r="G47" s="99">
        <v>1535</v>
      </c>
      <c r="H47" s="99">
        <f t="shared" si="3"/>
        <v>14479.199999999999</v>
      </c>
      <c r="I47" s="141">
        <f t="shared" si="4"/>
        <v>94919.2</v>
      </c>
      <c r="J47" s="142">
        <f t="shared" si="5"/>
        <v>80440</v>
      </c>
    </row>
    <row r="48" spans="1:11" ht="14.25" thickBot="1">
      <c r="A48" s="144" t="s">
        <v>33</v>
      </c>
      <c r="B48" s="102" t="s">
        <v>91</v>
      </c>
      <c r="C48" s="103"/>
      <c r="D48" s="82">
        <v>74525</v>
      </c>
      <c r="E48" s="99">
        <v>1100</v>
      </c>
      <c r="F48" s="99">
        <v>0</v>
      </c>
      <c r="G48" s="99">
        <v>1535</v>
      </c>
      <c r="H48" s="99">
        <f t="shared" si="3"/>
        <v>13492.8</v>
      </c>
      <c r="I48" s="141">
        <f t="shared" si="4"/>
        <v>88452.8</v>
      </c>
      <c r="J48" s="142">
        <f t="shared" si="5"/>
        <v>74960</v>
      </c>
      <c r="K48" s="20" t="s">
        <v>75</v>
      </c>
    </row>
    <row r="49" spans="1:12" s="149" customFormat="1" ht="13.5" thickBot="1">
      <c r="A49" s="144" t="s">
        <v>33</v>
      </c>
      <c r="B49" s="102" t="s">
        <v>111</v>
      </c>
      <c r="C49" s="103"/>
      <c r="D49" s="82">
        <v>79195</v>
      </c>
      <c r="E49" s="99">
        <v>1100</v>
      </c>
      <c r="F49" s="99">
        <v>0</v>
      </c>
      <c r="G49" s="99">
        <v>1535</v>
      </c>
      <c r="H49" s="99">
        <f t="shared" si="3"/>
        <v>14333.4</v>
      </c>
      <c r="I49" s="141">
        <f t="shared" si="4"/>
        <v>93963.4</v>
      </c>
      <c r="J49" s="142">
        <f t="shared" si="5"/>
        <v>79630</v>
      </c>
      <c r="K49" s="131"/>
      <c r="L49" s="131"/>
    </row>
    <row r="50" spans="1:12" ht="13.5" thickBot="1">
      <c r="A50" s="144" t="s">
        <v>2</v>
      </c>
      <c r="B50" s="128" t="s">
        <v>3</v>
      </c>
      <c r="C50" s="103" t="s">
        <v>27</v>
      </c>
      <c r="D50" s="82">
        <v>68780</v>
      </c>
      <c r="E50" s="127">
        <v>0</v>
      </c>
      <c r="F50" s="99">
        <v>0</v>
      </c>
      <c r="G50" s="99">
        <v>1535</v>
      </c>
      <c r="H50" s="99">
        <f t="shared" si="3"/>
        <v>12656.699999999999</v>
      </c>
      <c r="I50" s="141">
        <f t="shared" si="4"/>
        <v>82971.7</v>
      </c>
      <c r="J50" s="142">
        <f t="shared" si="5"/>
        <v>70315</v>
      </c>
      <c r="K50" s="149"/>
      <c r="L50" s="149"/>
    </row>
    <row r="51" spans="1:10" ht="13.5" thickBot="1">
      <c r="A51" s="144" t="s">
        <v>2</v>
      </c>
      <c r="B51" s="128" t="s">
        <v>4</v>
      </c>
      <c r="C51" s="103" t="s">
        <v>27</v>
      </c>
      <c r="D51" s="82">
        <v>64486</v>
      </c>
      <c r="E51" s="127">
        <v>0</v>
      </c>
      <c r="F51" s="99">
        <v>0</v>
      </c>
      <c r="G51" s="99">
        <v>1535</v>
      </c>
      <c r="H51" s="99">
        <f t="shared" si="3"/>
        <v>11883.779999999999</v>
      </c>
      <c r="I51" s="141">
        <f t="shared" si="4"/>
        <v>77904.78</v>
      </c>
      <c r="J51" s="142">
        <f t="shared" si="5"/>
        <v>66021</v>
      </c>
    </row>
    <row r="52" spans="1:12" s="149" customFormat="1" ht="13.5" thickBot="1">
      <c r="A52" s="144" t="s">
        <v>2</v>
      </c>
      <c r="B52" s="102" t="s">
        <v>13</v>
      </c>
      <c r="C52" s="103" t="s">
        <v>27</v>
      </c>
      <c r="D52" s="82">
        <v>68017</v>
      </c>
      <c r="E52" s="127">
        <v>0</v>
      </c>
      <c r="F52" s="99">
        <v>0</v>
      </c>
      <c r="G52" s="99">
        <v>1535</v>
      </c>
      <c r="H52" s="99">
        <f t="shared" si="3"/>
        <v>12519.359999999999</v>
      </c>
      <c r="I52" s="141">
        <f t="shared" si="4"/>
        <v>82071.36</v>
      </c>
      <c r="J52" s="142">
        <f t="shared" si="5"/>
        <v>69552</v>
      </c>
      <c r="K52" s="131"/>
      <c r="L52" s="131"/>
    </row>
    <row r="53" spans="1:10" ht="13.5" thickBot="1">
      <c r="A53" s="63" t="s">
        <v>2</v>
      </c>
      <c r="B53" s="19" t="s">
        <v>28</v>
      </c>
      <c r="C53" s="108" t="s">
        <v>27</v>
      </c>
      <c r="D53" s="83">
        <v>70215</v>
      </c>
      <c r="E53" s="130">
        <v>0</v>
      </c>
      <c r="F53" s="99">
        <v>0</v>
      </c>
      <c r="G53" s="99">
        <v>1535</v>
      </c>
      <c r="H53" s="99">
        <f t="shared" si="3"/>
        <v>12915</v>
      </c>
      <c r="I53" s="141">
        <f t="shared" si="4"/>
        <v>84665</v>
      </c>
      <c r="J53" s="142">
        <f t="shared" si="5"/>
        <v>71750</v>
      </c>
    </row>
    <row r="54" spans="2:10" ht="13.5" thickBot="1">
      <c r="B54" s="132"/>
      <c r="D54" s="133"/>
      <c r="E54" s="133"/>
      <c r="F54" s="133"/>
      <c r="G54" s="133"/>
      <c r="H54" s="133"/>
      <c r="I54" s="133"/>
      <c r="J54" s="133"/>
    </row>
    <row r="55" spans="1:10" ht="16.5" thickBot="1">
      <c r="A55" s="294" t="s">
        <v>76</v>
      </c>
      <c r="B55" s="295"/>
      <c r="C55" s="295"/>
      <c r="D55" s="295"/>
      <c r="E55" s="295"/>
      <c r="F55" s="295"/>
      <c r="G55" s="295"/>
      <c r="H55" s="295"/>
      <c r="I55" s="295"/>
      <c r="J55" s="295"/>
    </row>
    <row r="56" spans="1:10" ht="13.5" thickBot="1">
      <c r="A56" s="257" t="s">
        <v>14</v>
      </c>
      <c r="B56" s="258"/>
      <c r="C56" s="150" t="s">
        <v>7</v>
      </c>
      <c r="D56" s="115" t="s">
        <v>0</v>
      </c>
      <c r="E56" s="115" t="s">
        <v>15</v>
      </c>
      <c r="F56" s="115"/>
      <c r="G56" s="150" t="s">
        <v>16</v>
      </c>
      <c r="H56" s="115" t="s">
        <v>167</v>
      </c>
      <c r="I56" s="115" t="s">
        <v>1</v>
      </c>
      <c r="J56" s="53" t="s">
        <v>69</v>
      </c>
    </row>
    <row r="57" spans="1:15" ht="13.5" thickBot="1">
      <c r="A57" s="151" t="s">
        <v>30</v>
      </c>
      <c r="B57" s="119" t="s">
        <v>80</v>
      </c>
      <c r="C57" s="98">
        <v>0.92</v>
      </c>
      <c r="D57" s="221">
        <v>73855</v>
      </c>
      <c r="E57" s="99">
        <v>1100</v>
      </c>
      <c r="F57" s="99">
        <v>0</v>
      </c>
      <c r="G57" s="99">
        <v>1535</v>
      </c>
      <c r="H57" s="99">
        <f aca="true" t="shared" si="6" ref="H57:H66">(D57-E57-F57+G57)*18%</f>
        <v>13372.199999999999</v>
      </c>
      <c r="I57" s="141">
        <f aca="true" t="shared" si="7" ref="I57:I66">D57-E57-F57+G57+H57</f>
        <v>87662.2</v>
      </c>
      <c r="J57" s="142">
        <f aca="true" t="shared" si="8" ref="J57:J66">I57-H57</f>
        <v>74290</v>
      </c>
      <c r="L57" s="152"/>
      <c r="O57" s="84"/>
    </row>
    <row r="58" spans="1:15" ht="13.5" thickBot="1">
      <c r="A58" s="153" t="s">
        <v>173</v>
      </c>
      <c r="B58" s="121" t="s">
        <v>170</v>
      </c>
      <c r="C58" s="103">
        <v>1.1</v>
      </c>
      <c r="D58" s="222">
        <v>73455</v>
      </c>
      <c r="E58" s="99">
        <v>1100</v>
      </c>
      <c r="F58" s="99">
        <v>0</v>
      </c>
      <c r="G58" s="99">
        <v>1535</v>
      </c>
      <c r="H58" s="99">
        <f t="shared" si="6"/>
        <v>13300.199999999999</v>
      </c>
      <c r="I58" s="141">
        <f t="shared" si="7"/>
        <v>87190.2</v>
      </c>
      <c r="J58" s="142">
        <f>I58-H58</f>
        <v>73890</v>
      </c>
      <c r="L58" s="152"/>
      <c r="O58" s="84"/>
    </row>
    <row r="59" spans="1:15" ht="13.5" thickBot="1">
      <c r="A59" s="153" t="s">
        <v>30</v>
      </c>
      <c r="B59" s="121" t="s">
        <v>120</v>
      </c>
      <c r="C59" s="103">
        <v>2</v>
      </c>
      <c r="D59" s="222">
        <v>73855</v>
      </c>
      <c r="E59" s="99">
        <v>1100</v>
      </c>
      <c r="F59" s="99">
        <v>0</v>
      </c>
      <c r="G59" s="99">
        <v>1535</v>
      </c>
      <c r="H59" s="99">
        <f t="shared" si="6"/>
        <v>13372.199999999999</v>
      </c>
      <c r="I59" s="141">
        <f t="shared" si="7"/>
        <v>87662.2</v>
      </c>
      <c r="J59" s="142">
        <f t="shared" si="8"/>
        <v>74290</v>
      </c>
      <c r="L59" s="152"/>
      <c r="O59" s="84"/>
    </row>
    <row r="60" spans="1:15" ht="13.5" thickBot="1">
      <c r="A60" s="153" t="s">
        <v>30</v>
      </c>
      <c r="B60" s="121" t="s">
        <v>169</v>
      </c>
      <c r="C60" s="103">
        <v>3</v>
      </c>
      <c r="D60" s="222">
        <v>73805</v>
      </c>
      <c r="E60" s="99">
        <v>1100</v>
      </c>
      <c r="F60" s="99">
        <v>0</v>
      </c>
      <c r="G60" s="99">
        <v>1535</v>
      </c>
      <c r="H60" s="99">
        <f t="shared" si="6"/>
        <v>13363.199999999999</v>
      </c>
      <c r="I60" s="141">
        <f t="shared" si="7"/>
        <v>87603.2</v>
      </c>
      <c r="J60" s="142">
        <f t="shared" si="8"/>
        <v>74240</v>
      </c>
      <c r="L60" s="152"/>
      <c r="O60" s="84"/>
    </row>
    <row r="61" spans="1:15" ht="13.5" thickBot="1">
      <c r="A61" s="153" t="s">
        <v>74</v>
      </c>
      <c r="B61" s="121" t="s">
        <v>12</v>
      </c>
      <c r="C61" s="103">
        <v>4.2</v>
      </c>
      <c r="D61" s="222">
        <v>82673</v>
      </c>
      <c r="E61" s="99">
        <v>1100</v>
      </c>
      <c r="F61" s="99">
        <v>0</v>
      </c>
      <c r="G61" s="99">
        <v>1535</v>
      </c>
      <c r="H61" s="99">
        <f t="shared" si="6"/>
        <v>14959.439999999999</v>
      </c>
      <c r="I61" s="141">
        <f t="shared" si="7"/>
        <v>98067.44</v>
      </c>
      <c r="J61" s="142">
        <f t="shared" si="8"/>
        <v>83108</v>
      </c>
      <c r="L61" s="152"/>
      <c r="O61" s="84"/>
    </row>
    <row r="62" spans="1:15" ht="13.5" thickBot="1">
      <c r="A62" s="153" t="s">
        <v>36</v>
      </c>
      <c r="B62" s="121" t="s">
        <v>35</v>
      </c>
      <c r="C62" s="103">
        <v>6.5</v>
      </c>
      <c r="D62" s="222">
        <v>81517</v>
      </c>
      <c r="E62" s="99">
        <v>1100</v>
      </c>
      <c r="F62" s="99">
        <v>0</v>
      </c>
      <c r="G62" s="99">
        <v>1535</v>
      </c>
      <c r="H62" s="99">
        <f t="shared" si="6"/>
        <v>14751.359999999999</v>
      </c>
      <c r="I62" s="141">
        <f t="shared" si="7"/>
        <v>96703.36</v>
      </c>
      <c r="J62" s="142">
        <f t="shared" si="8"/>
        <v>81952</v>
      </c>
      <c r="L62" s="152"/>
      <c r="O62" s="84"/>
    </row>
    <row r="63" spans="1:15" ht="13.5" thickBot="1">
      <c r="A63" s="153" t="s">
        <v>73</v>
      </c>
      <c r="B63" s="121" t="s">
        <v>72</v>
      </c>
      <c r="C63" s="103">
        <v>50</v>
      </c>
      <c r="D63" s="222">
        <v>82837</v>
      </c>
      <c r="E63" s="99">
        <v>1100</v>
      </c>
      <c r="F63" s="99">
        <v>0</v>
      </c>
      <c r="G63" s="99">
        <v>1535</v>
      </c>
      <c r="H63" s="99">
        <f t="shared" si="6"/>
        <v>14988.96</v>
      </c>
      <c r="I63" s="141">
        <f t="shared" si="7"/>
        <v>98260.95999999999</v>
      </c>
      <c r="J63" s="142">
        <f t="shared" si="8"/>
        <v>83272</v>
      </c>
      <c r="L63" s="152"/>
      <c r="O63" s="84"/>
    </row>
    <row r="64" spans="1:15" ht="13.5" thickBot="1">
      <c r="A64" s="153" t="s">
        <v>2</v>
      </c>
      <c r="B64" s="121" t="s">
        <v>29</v>
      </c>
      <c r="C64" s="103" t="s">
        <v>27</v>
      </c>
      <c r="D64" s="222">
        <v>75116</v>
      </c>
      <c r="E64" s="127">
        <v>0</v>
      </c>
      <c r="F64" s="125">
        <v>0</v>
      </c>
      <c r="G64" s="99">
        <v>1535</v>
      </c>
      <c r="H64" s="99">
        <f t="shared" si="6"/>
        <v>13797.18</v>
      </c>
      <c r="I64" s="141">
        <f t="shared" si="7"/>
        <v>90448.18</v>
      </c>
      <c r="J64" s="142">
        <f t="shared" si="8"/>
        <v>76651</v>
      </c>
      <c r="L64" s="152"/>
      <c r="O64" s="84"/>
    </row>
    <row r="65" spans="1:15" ht="13.5" thickBot="1">
      <c r="A65" s="153" t="s">
        <v>2</v>
      </c>
      <c r="B65" s="121" t="s">
        <v>31</v>
      </c>
      <c r="C65" s="103" t="s">
        <v>27</v>
      </c>
      <c r="D65" s="222">
        <v>73960</v>
      </c>
      <c r="E65" s="127">
        <v>0</v>
      </c>
      <c r="F65" s="125">
        <v>0</v>
      </c>
      <c r="G65" s="99">
        <v>1535</v>
      </c>
      <c r="H65" s="99">
        <f t="shared" si="6"/>
        <v>13589.1</v>
      </c>
      <c r="I65" s="141">
        <f t="shared" si="7"/>
        <v>89084.1</v>
      </c>
      <c r="J65" s="142">
        <f t="shared" si="8"/>
        <v>75495</v>
      </c>
      <c r="L65" s="152"/>
      <c r="O65" s="84"/>
    </row>
    <row r="66" spans="1:15" ht="13.5" thickBot="1">
      <c r="A66" s="154" t="s">
        <v>2</v>
      </c>
      <c r="B66" s="155" t="s">
        <v>32</v>
      </c>
      <c r="C66" s="108" t="s">
        <v>27</v>
      </c>
      <c r="D66" s="223">
        <v>66975</v>
      </c>
      <c r="E66" s="130">
        <v>0</v>
      </c>
      <c r="F66" s="156">
        <v>0</v>
      </c>
      <c r="G66" s="99">
        <v>1535</v>
      </c>
      <c r="H66" s="99">
        <f t="shared" si="6"/>
        <v>12331.8</v>
      </c>
      <c r="I66" s="141">
        <f t="shared" si="7"/>
        <v>80841.8</v>
      </c>
      <c r="J66" s="142">
        <f t="shared" si="8"/>
        <v>68510</v>
      </c>
      <c r="L66" s="152"/>
      <c r="O66" s="84"/>
    </row>
    <row r="67" ht="13.5" thickBot="1">
      <c r="D67" s="86"/>
    </row>
    <row r="68" ht="13.5">
      <c r="A68" s="20"/>
    </row>
  </sheetData>
  <sheetProtection formatCells="0" formatColumns="0" formatRows="0" insertColumns="0" deleteColumns="0" deleteRows="0"/>
  <mergeCells count="14">
    <mergeCell ref="B5:J5"/>
    <mergeCell ref="A6:J6"/>
    <mergeCell ref="A1:K1"/>
    <mergeCell ref="B3:J3"/>
    <mergeCell ref="B4:J4"/>
    <mergeCell ref="K8:L9"/>
    <mergeCell ref="K34:L35"/>
    <mergeCell ref="A35:B35"/>
    <mergeCell ref="A55:J55"/>
    <mergeCell ref="A56:B56"/>
    <mergeCell ref="A8:J8"/>
    <mergeCell ref="A9:J9"/>
    <mergeCell ref="A10:B10"/>
    <mergeCell ref="A34:J3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B47">
      <selection activeCell="K61" sqref="K61"/>
    </sheetView>
  </sheetViews>
  <sheetFormatPr defaultColWidth="9.140625" defaultRowHeight="12.75"/>
  <cols>
    <col min="1" max="1" width="11.14062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2.28125" style="131" customWidth="1"/>
    <col min="11" max="11" width="21.140625" style="131" customWidth="1"/>
    <col min="12" max="12" width="15.421875" style="13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46" t="s">
        <v>184</v>
      </c>
      <c r="B9" s="247"/>
      <c r="C9" s="247"/>
      <c r="D9" s="247"/>
      <c r="E9" s="247"/>
      <c r="F9" s="247"/>
      <c r="G9" s="247"/>
      <c r="H9" s="247"/>
      <c r="I9" s="247"/>
      <c r="J9" s="247"/>
      <c r="K9" s="240" t="s">
        <v>121</v>
      </c>
      <c r="L9" s="241"/>
      <c r="M9" s="242"/>
    </row>
    <row r="10" spans="1:13" ht="16.5" customHeight="1" thickBot="1">
      <c r="A10" s="296" t="s">
        <v>26</v>
      </c>
      <c r="B10" s="297"/>
      <c r="C10" s="297"/>
      <c r="D10" s="297"/>
      <c r="E10" s="297"/>
      <c r="F10" s="297"/>
      <c r="G10" s="297"/>
      <c r="H10" s="297"/>
      <c r="I10" s="297"/>
      <c r="J10" s="298"/>
      <c r="K10" s="243"/>
      <c r="L10" s="244"/>
      <c r="M10" s="245"/>
    </row>
    <row r="11" spans="1:13" ht="17.25" thickBot="1">
      <c r="A11" s="257" t="s">
        <v>14</v>
      </c>
      <c r="B11" s="258"/>
      <c r="C11" s="115" t="s">
        <v>7</v>
      </c>
      <c r="D11" s="115" t="s">
        <v>0</v>
      </c>
      <c r="E11" s="115" t="s">
        <v>15</v>
      </c>
      <c r="F11" s="115"/>
      <c r="G11" s="115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5" ht="17.25" thickBot="1">
      <c r="A12" s="151" t="s">
        <v>155</v>
      </c>
      <c r="B12" s="174" t="s">
        <v>102</v>
      </c>
      <c r="C12" s="98">
        <v>11</v>
      </c>
      <c r="D12" s="230">
        <v>85382</v>
      </c>
      <c r="E12" s="99">
        <v>1100</v>
      </c>
      <c r="F12" s="175"/>
      <c r="G12" s="141">
        <v>2247.07</v>
      </c>
      <c r="H12" s="175">
        <f>(D12-E12+G12)*18%</f>
        <v>15575.232600000001</v>
      </c>
      <c r="I12" s="141">
        <f>D12-E12+G12+H12</f>
        <v>102104.30260000001</v>
      </c>
      <c r="J12" s="142">
        <f>I12-H12</f>
        <v>86529.07</v>
      </c>
      <c r="K12" s="23" t="s">
        <v>123</v>
      </c>
      <c r="L12" s="23"/>
      <c r="M12" s="145">
        <v>400</v>
      </c>
      <c r="O12" s="133"/>
    </row>
    <row r="13" spans="1:15" ht="17.25" thickBot="1">
      <c r="A13" s="153" t="s">
        <v>155</v>
      </c>
      <c r="B13" s="176" t="s">
        <v>98</v>
      </c>
      <c r="C13" s="103" t="s">
        <v>101</v>
      </c>
      <c r="D13" s="230">
        <v>84582</v>
      </c>
      <c r="E13" s="99">
        <v>1100</v>
      </c>
      <c r="F13" s="175"/>
      <c r="G13" s="141">
        <v>2247.07</v>
      </c>
      <c r="H13" s="175">
        <f aca="true" t="shared" si="0" ref="H13:H33">(D13-E13+G13)*18%</f>
        <v>15431.232600000001</v>
      </c>
      <c r="I13" s="141">
        <f aca="true" t="shared" si="1" ref="I13:I33">D13-E13+G13+H13</f>
        <v>101160.30260000001</v>
      </c>
      <c r="J13" s="142">
        <f aca="true" t="shared" si="2" ref="J13:J33">I13-H13</f>
        <v>85729.07</v>
      </c>
      <c r="K13" s="23" t="s">
        <v>124</v>
      </c>
      <c r="L13" s="23"/>
      <c r="M13" s="145">
        <v>500</v>
      </c>
      <c r="O13" s="133"/>
    </row>
    <row r="14" spans="1:15" ht="17.25" thickBot="1">
      <c r="A14" s="153" t="s">
        <v>155</v>
      </c>
      <c r="B14" s="176" t="s">
        <v>20</v>
      </c>
      <c r="C14" s="103">
        <v>6</v>
      </c>
      <c r="D14" s="230">
        <v>85232</v>
      </c>
      <c r="E14" s="99">
        <v>1100</v>
      </c>
      <c r="F14" s="175"/>
      <c r="G14" s="141">
        <v>2247.07</v>
      </c>
      <c r="H14" s="175">
        <f t="shared" si="0"/>
        <v>15548.232600000001</v>
      </c>
      <c r="I14" s="141">
        <f t="shared" si="1"/>
        <v>101927.30260000001</v>
      </c>
      <c r="J14" s="142">
        <f t="shared" si="2"/>
        <v>86379.07</v>
      </c>
      <c r="K14" s="23" t="s">
        <v>125</v>
      </c>
      <c r="L14" s="23"/>
      <c r="M14" s="145">
        <v>600</v>
      </c>
      <c r="O14" s="133"/>
    </row>
    <row r="15" spans="1:15" ht="17.25" thickBot="1">
      <c r="A15" s="153" t="s">
        <v>155</v>
      </c>
      <c r="B15" s="176" t="s">
        <v>21</v>
      </c>
      <c r="C15" s="103">
        <v>3</v>
      </c>
      <c r="D15" s="230">
        <v>85432</v>
      </c>
      <c r="E15" s="99">
        <v>1100</v>
      </c>
      <c r="F15" s="175"/>
      <c r="G15" s="141">
        <v>2247.07</v>
      </c>
      <c r="H15" s="175">
        <f t="shared" si="0"/>
        <v>15584.232600000001</v>
      </c>
      <c r="I15" s="141">
        <f t="shared" si="1"/>
        <v>102163.30260000001</v>
      </c>
      <c r="J15" s="142">
        <f t="shared" si="2"/>
        <v>86579.07</v>
      </c>
      <c r="K15" s="23" t="s">
        <v>126</v>
      </c>
      <c r="L15" s="23"/>
      <c r="M15" s="145">
        <v>700</v>
      </c>
      <c r="O15" s="133"/>
    </row>
    <row r="16" spans="1:15" ht="17.25" thickBot="1">
      <c r="A16" s="144" t="s">
        <v>155</v>
      </c>
      <c r="B16" s="102" t="s">
        <v>164</v>
      </c>
      <c r="C16" s="103">
        <v>3.4</v>
      </c>
      <c r="D16" s="82">
        <v>88012</v>
      </c>
      <c r="E16" s="99">
        <v>1100</v>
      </c>
      <c r="F16" s="99"/>
      <c r="G16" s="141">
        <v>2247.07</v>
      </c>
      <c r="H16" s="99">
        <f t="shared" si="0"/>
        <v>16048.6326</v>
      </c>
      <c r="I16" s="141">
        <f t="shared" si="1"/>
        <v>105207.7026</v>
      </c>
      <c r="J16" s="142">
        <f t="shared" si="2"/>
        <v>89159.07</v>
      </c>
      <c r="K16" s="23" t="s">
        <v>127</v>
      </c>
      <c r="L16" s="23"/>
      <c r="M16" s="145">
        <v>800</v>
      </c>
      <c r="O16" s="133"/>
    </row>
    <row r="17" spans="1:15" ht="17.25" thickBot="1">
      <c r="A17" s="144" t="s">
        <v>6</v>
      </c>
      <c r="B17" s="102" t="s">
        <v>17</v>
      </c>
      <c r="C17" s="103">
        <v>3</v>
      </c>
      <c r="D17" s="82">
        <v>86232</v>
      </c>
      <c r="E17" s="99">
        <v>1100</v>
      </c>
      <c r="F17" s="99"/>
      <c r="G17" s="141">
        <v>2247.07</v>
      </c>
      <c r="H17" s="99">
        <f t="shared" si="0"/>
        <v>15728.232600000001</v>
      </c>
      <c r="I17" s="141">
        <f t="shared" si="1"/>
        <v>103107.30260000001</v>
      </c>
      <c r="J17" s="142">
        <f t="shared" si="2"/>
        <v>87379.07</v>
      </c>
      <c r="K17" s="29" t="s">
        <v>128</v>
      </c>
      <c r="L17" s="29"/>
      <c r="M17" s="147">
        <v>900</v>
      </c>
      <c r="O17" s="133"/>
    </row>
    <row r="18" spans="1:15" ht="13.5" thickBot="1">
      <c r="A18" s="144" t="s">
        <v>18</v>
      </c>
      <c r="B18" s="102" t="s">
        <v>19</v>
      </c>
      <c r="C18" s="103">
        <v>11</v>
      </c>
      <c r="D18" s="82">
        <v>87182</v>
      </c>
      <c r="E18" s="99">
        <v>1100</v>
      </c>
      <c r="F18" s="99"/>
      <c r="G18" s="141">
        <v>2247.07</v>
      </c>
      <c r="H18" s="99">
        <f t="shared" si="0"/>
        <v>15899.232600000001</v>
      </c>
      <c r="I18" s="141">
        <f t="shared" si="1"/>
        <v>104228.30260000001</v>
      </c>
      <c r="J18" s="142">
        <f t="shared" si="2"/>
        <v>88329.07</v>
      </c>
      <c r="O18" s="133"/>
    </row>
    <row r="19" spans="1:15" ht="17.25" thickBot="1">
      <c r="A19" s="144" t="s">
        <v>156</v>
      </c>
      <c r="B19" s="102" t="s">
        <v>79</v>
      </c>
      <c r="C19" s="103">
        <v>12</v>
      </c>
      <c r="D19" s="82">
        <v>92862</v>
      </c>
      <c r="E19" s="99">
        <v>1100</v>
      </c>
      <c r="F19" s="99"/>
      <c r="G19" s="141">
        <v>2247.07</v>
      </c>
      <c r="H19" s="99">
        <f t="shared" si="0"/>
        <v>16921.6326</v>
      </c>
      <c r="I19" s="141">
        <f t="shared" si="1"/>
        <v>110930.7026</v>
      </c>
      <c r="J19" s="142">
        <f t="shared" si="2"/>
        <v>94009.07</v>
      </c>
      <c r="K19" s="25"/>
      <c r="L19" s="25"/>
      <c r="M19" s="165"/>
      <c r="O19" s="133"/>
    </row>
    <row r="20" spans="1:15" ht="17.25" thickBot="1">
      <c r="A20" s="144" t="s">
        <v>95</v>
      </c>
      <c r="B20" s="102" t="s">
        <v>94</v>
      </c>
      <c r="C20" s="103">
        <v>1.9</v>
      </c>
      <c r="D20" s="82">
        <v>93662</v>
      </c>
      <c r="E20" s="99">
        <v>1100</v>
      </c>
      <c r="F20" s="99"/>
      <c r="G20" s="141">
        <v>2247.07</v>
      </c>
      <c r="H20" s="99">
        <f t="shared" si="0"/>
        <v>17065.6326</v>
      </c>
      <c r="I20" s="141">
        <f t="shared" si="1"/>
        <v>111874.7026</v>
      </c>
      <c r="J20" s="142">
        <f t="shared" si="2"/>
        <v>94809.07</v>
      </c>
      <c r="K20" s="25"/>
      <c r="L20" s="25"/>
      <c r="M20" s="165"/>
      <c r="O20" s="133"/>
    </row>
    <row r="21" spans="1:15" ht="17.25" thickBot="1">
      <c r="A21" s="144" t="s">
        <v>156</v>
      </c>
      <c r="B21" s="102" t="s">
        <v>96</v>
      </c>
      <c r="C21" s="103"/>
      <c r="D21" s="82">
        <v>92062</v>
      </c>
      <c r="E21" s="99">
        <v>1100</v>
      </c>
      <c r="F21" s="99"/>
      <c r="G21" s="141">
        <v>2247.07</v>
      </c>
      <c r="H21" s="99">
        <f t="shared" si="0"/>
        <v>16777.6326</v>
      </c>
      <c r="I21" s="141">
        <f t="shared" si="1"/>
        <v>109986.7026</v>
      </c>
      <c r="J21" s="142">
        <f t="shared" si="2"/>
        <v>93209.07</v>
      </c>
      <c r="K21" s="177"/>
      <c r="L21" s="25"/>
      <c r="M21" s="165"/>
      <c r="O21" s="133"/>
    </row>
    <row r="22" spans="1:15" ht="17.25" thickBot="1">
      <c r="A22" s="144" t="s">
        <v>104</v>
      </c>
      <c r="B22" s="102" t="s">
        <v>105</v>
      </c>
      <c r="C22" s="103">
        <v>12</v>
      </c>
      <c r="D22" s="82">
        <v>86912</v>
      </c>
      <c r="E22" s="99">
        <v>1100</v>
      </c>
      <c r="F22" s="99"/>
      <c r="G22" s="141">
        <v>2247.07</v>
      </c>
      <c r="H22" s="99">
        <f t="shared" si="0"/>
        <v>15850.6326</v>
      </c>
      <c r="I22" s="141">
        <f t="shared" si="1"/>
        <v>103909.7026</v>
      </c>
      <c r="J22" s="142">
        <f t="shared" si="2"/>
        <v>88059.07</v>
      </c>
      <c r="K22" s="25"/>
      <c r="L22" s="25"/>
      <c r="M22" s="165"/>
      <c r="O22" s="133"/>
    </row>
    <row r="23" spans="1:15" ht="17.25" thickBot="1">
      <c r="A23" s="144" t="s">
        <v>104</v>
      </c>
      <c r="B23" s="102" t="s">
        <v>153</v>
      </c>
      <c r="C23" s="103">
        <v>10</v>
      </c>
      <c r="D23" s="82">
        <v>88762</v>
      </c>
      <c r="E23" s="99">
        <v>1100</v>
      </c>
      <c r="F23" s="99"/>
      <c r="G23" s="141">
        <v>2247.07</v>
      </c>
      <c r="H23" s="99">
        <f t="shared" si="0"/>
        <v>16183.6326</v>
      </c>
      <c r="I23" s="141">
        <f t="shared" si="1"/>
        <v>106092.7026</v>
      </c>
      <c r="J23" s="142">
        <f t="shared" si="2"/>
        <v>89909.07</v>
      </c>
      <c r="K23" s="25"/>
      <c r="L23" s="25"/>
      <c r="M23" s="165"/>
      <c r="O23" s="133"/>
    </row>
    <row r="24" spans="1:15" ht="17.25" thickBot="1">
      <c r="A24" s="144" t="s">
        <v>104</v>
      </c>
      <c r="B24" s="102" t="s">
        <v>81</v>
      </c>
      <c r="C24" s="103">
        <v>3</v>
      </c>
      <c r="D24" s="82">
        <v>86812</v>
      </c>
      <c r="E24" s="99">
        <v>1100</v>
      </c>
      <c r="F24" s="99"/>
      <c r="G24" s="141">
        <v>2247.07</v>
      </c>
      <c r="H24" s="99">
        <f t="shared" si="0"/>
        <v>15832.6326</v>
      </c>
      <c r="I24" s="141">
        <f t="shared" si="1"/>
        <v>103791.7026</v>
      </c>
      <c r="J24" s="142">
        <f t="shared" si="2"/>
        <v>87959.07</v>
      </c>
      <c r="K24" s="25"/>
      <c r="L24" s="25"/>
      <c r="M24" s="165"/>
      <c r="O24" s="133"/>
    </row>
    <row r="25" spans="1:15" ht="17.25" thickBot="1">
      <c r="A25" s="144" t="s">
        <v>104</v>
      </c>
      <c r="B25" s="102" t="s">
        <v>90</v>
      </c>
      <c r="C25" s="103">
        <v>8</v>
      </c>
      <c r="D25" s="82">
        <v>90212</v>
      </c>
      <c r="E25" s="99">
        <v>1100</v>
      </c>
      <c r="F25" s="99"/>
      <c r="G25" s="141">
        <v>2247.07</v>
      </c>
      <c r="H25" s="99">
        <f t="shared" si="0"/>
        <v>16444.6326</v>
      </c>
      <c r="I25" s="141">
        <f t="shared" si="1"/>
        <v>107803.7026</v>
      </c>
      <c r="J25" s="142">
        <f t="shared" si="2"/>
        <v>91359.07</v>
      </c>
      <c r="K25" s="25"/>
      <c r="L25" s="25"/>
      <c r="M25" s="165"/>
      <c r="O25" s="133"/>
    </row>
    <row r="26" spans="1:15" ht="17.25" thickBot="1">
      <c r="A26" s="144" t="s">
        <v>104</v>
      </c>
      <c r="B26" s="102" t="s">
        <v>103</v>
      </c>
      <c r="C26" s="103"/>
      <c r="D26" s="82">
        <v>89412</v>
      </c>
      <c r="E26" s="99">
        <v>1100</v>
      </c>
      <c r="F26" s="99"/>
      <c r="G26" s="141">
        <v>2247.07</v>
      </c>
      <c r="H26" s="99">
        <f t="shared" si="0"/>
        <v>16300.6326</v>
      </c>
      <c r="I26" s="141">
        <f t="shared" si="1"/>
        <v>106859.7026</v>
      </c>
      <c r="J26" s="142">
        <f t="shared" si="2"/>
        <v>90559.07</v>
      </c>
      <c r="K26" s="25"/>
      <c r="L26" s="25"/>
      <c r="M26" s="165"/>
      <c r="O26" s="133"/>
    </row>
    <row r="27" spans="1:15" ht="17.25" thickBot="1">
      <c r="A27" s="144" t="s">
        <v>160</v>
      </c>
      <c r="B27" s="102" t="s">
        <v>161</v>
      </c>
      <c r="C27" s="103">
        <v>40</v>
      </c>
      <c r="D27" s="82">
        <v>88462</v>
      </c>
      <c r="E27" s="99">
        <v>1100</v>
      </c>
      <c r="F27" s="99"/>
      <c r="G27" s="141">
        <v>2247.07</v>
      </c>
      <c r="H27" s="99">
        <f t="shared" si="0"/>
        <v>16129.6326</v>
      </c>
      <c r="I27" s="141">
        <f t="shared" si="1"/>
        <v>105738.7026</v>
      </c>
      <c r="J27" s="142">
        <f t="shared" si="2"/>
        <v>89609.07</v>
      </c>
      <c r="K27" s="25"/>
      <c r="L27" s="25"/>
      <c r="M27" s="165"/>
      <c r="O27" s="133"/>
    </row>
    <row r="28" spans="1:15" ht="17.25" thickBot="1">
      <c r="A28" s="144" t="s">
        <v>160</v>
      </c>
      <c r="B28" s="102" t="s">
        <v>159</v>
      </c>
      <c r="C28" s="103">
        <v>8</v>
      </c>
      <c r="D28" s="82">
        <v>86992</v>
      </c>
      <c r="E28" s="99">
        <v>1100</v>
      </c>
      <c r="F28" s="99"/>
      <c r="G28" s="141">
        <v>2247.07</v>
      </c>
      <c r="H28" s="99">
        <f t="shared" si="0"/>
        <v>15865.0326</v>
      </c>
      <c r="I28" s="141">
        <f t="shared" si="1"/>
        <v>104004.10260000001</v>
      </c>
      <c r="J28" s="142">
        <f t="shared" si="2"/>
        <v>88139.07</v>
      </c>
      <c r="K28" s="25"/>
      <c r="L28" s="25"/>
      <c r="M28" s="165"/>
      <c r="O28" s="133"/>
    </row>
    <row r="29" spans="1:15" ht="17.25" thickBot="1">
      <c r="A29" s="144" t="s">
        <v>160</v>
      </c>
      <c r="B29" s="102" t="s">
        <v>162</v>
      </c>
      <c r="C29" s="103">
        <v>65</v>
      </c>
      <c r="D29" s="82">
        <v>88362</v>
      </c>
      <c r="E29" s="99">
        <v>1100</v>
      </c>
      <c r="F29" s="99"/>
      <c r="G29" s="141">
        <v>2247.07</v>
      </c>
      <c r="H29" s="99">
        <f t="shared" si="0"/>
        <v>16111.6326</v>
      </c>
      <c r="I29" s="141">
        <f t="shared" si="1"/>
        <v>105620.7026</v>
      </c>
      <c r="J29" s="142">
        <f t="shared" si="2"/>
        <v>89509.07</v>
      </c>
      <c r="K29" s="25"/>
      <c r="L29" s="25"/>
      <c r="M29" s="165"/>
      <c r="O29" s="133"/>
    </row>
    <row r="30" spans="1:15" ht="17.25" thickBot="1">
      <c r="A30" s="144" t="s">
        <v>160</v>
      </c>
      <c r="B30" s="102" t="s">
        <v>163</v>
      </c>
      <c r="C30" s="103">
        <v>55</v>
      </c>
      <c r="D30" s="82">
        <v>88312</v>
      </c>
      <c r="E30" s="99">
        <v>1100</v>
      </c>
      <c r="F30" s="99"/>
      <c r="G30" s="141">
        <v>2247.07</v>
      </c>
      <c r="H30" s="99">
        <f t="shared" si="0"/>
        <v>16102.6326</v>
      </c>
      <c r="I30" s="141">
        <f t="shared" si="1"/>
        <v>105561.7026</v>
      </c>
      <c r="J30" s="142">
        <f t="shared" si="2"/>
        <v>89459.07</v>
      </c>
      <c r="K30" s="25"/>
      <c r="L30" s="25"/>
      <c r="M30" s="165"/>
      <c r="O30" s="133"/>
    </row>
    <row r="31" spans="1:15" ht="17.25" thickBot="1">
      <c r="A31" s="166" t="s">
        <v>166</v>
      </c>
      <c r="B31" s="167" t="s">
        <v>165</v>
      </c>
      <c r="C31" s="168">
        <v>3</v>
      </c>
      <c r="D31" s="82">
        <v>89232</v>
      </c>
      <c r="E31" s="99">
        <v>1100</v>
      </c>
      <c r="F31" s="99"/>
      <c r="G31" s="141">
        <v>2247.07</v>
      </c>
      <c r="H31" s="99">
        <f t="shared" si="0"/>
        <v>16268.232600000001</v>
      </c>
      <c r="I31" s="141">
        <f t="shared" si="1"/>
        <v>106647.30260000001</v>
      </c>
      <c r="J31" s="142">
        <f t="shared" si="2"/>
        <v>90379.07</v>
      </c>
      <c r="K31" s="25"/>
      <c r="L31" s="25"/>
      <c r="M31" s="165"/>
      <c r="O31" s="133"/>
    </row>
    <row r="32" spans="1:15" ht="17.25" thickBot="1">
      <c r="A32" s="166"/>
      <c r="B32" s="167" t="s">
        <v>171</v>
      </c>
      <c r="C32" s="168"/>
      <c r="D32" s="83">
        <v>89682</v>
      </c>
      <c r="E32" s="99">
        <v>1100</v>
      </c>
      <c r="F32" s="99"/>
      <c r="G32" s="141">
        <v>2247.07</v>
      </c>
      <c r="H32" s="99">
        <f>(D32-E32+G32)*18%</f>
        <v>16349.232600000001</v>
      </c>
      <c r="I32" s="141">
        <f>D32-E32+G32+H32</f>
        <v>107178.30260000001</v>
      </c>
      <c r="J32" s="142">
        <f>I32-H32</f>
        <v>90829.07</v>
      </c>
      <c r="K32" s="25"/>
      <c r="L32" s="25"/>
      <c r="M32" s="165"/>
      <c r="O32" s="133"/>
    </row>
    <row r="33" spans="1:15" ht="13.5" thickBot="1">
      <c r="A33" s="169" t="s">
        <v>97</v>
      </c>
      <c r="B33" s="170" t="s">
        <v>99</v>
      </c>
      <c r="C33" s="108" t="s">
        <v>100</v>
      </c>
      <c r="D33" s="83">
        <v>89682</v>
      </c>
      <c r="E33" s="99">
        <v>1100</v>
      </c>
      <c r="F33" s="99"/>
      <c r="G33" s="141">
        <v>2247.07</v>
      </c>
      <c r="H33" s="99">
        <f t="shared" si="0"/>
        <v>16349.232600000001</v>
      </c>
      <c r="I33" s="141">
        <f t="shared" si="1"/>
        <v>107178.30260000001</v>
      </c>
      <c r="J33" s="142">
        <f t="shared" si="2"/>
        <v>90829.07</v>
      </c>
      <c r="O33" s="133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3.5" customHeight="1" thickBot="1">
      <c r="A36" s="294" t="s">
        <v>22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40" t="s">
        <v>129</v>
      </c>
      <c r="L36" s="241"/>
      <c r="M36" s="242"/>
    </row>
    <row r="37" spans="1:13" ht="13.5" customHeight="1" thickBot="1">
      <c r="A37" s="249" t="s">
        <v>14</v>
      </c>
      <c r="B37" s="250"/>
      <c r="C37" s="171" t="s">
        <v>7</v>
      </c>
      <c r="D37" s="115" t="s">
        <v>0</v>
      </c>
      <c r="E37" s="115" t="s">
        <v>15</v>
      </c>
      <c r="F37" s="115"/>
      <c r="G37" s="115" t="s">
        <v>16</v>
      </c>
      <c r="H37" s="115" t="s">
        <v>167</v>
      </c>
      <c r="I37" s="115" t="s">
        <v>1</v>
      </c>
      <c r="J37" s="69" t="s">
        <v>69</v>
      </c>
      <c r="K37" s="244"/>
      <c r="L37" s="244"/>
      <c r="M37" s="245"/>
    </row>
    <row r="38" spans="1:15" ht="17.25" thickBot="1">
      <c r="A38" s="140" t="s">
        <v>6</v>
      </c>
      <c r="B38" s="97" t="s">
        <v>23</v>
      </c>
      <c r="C38" s="98">
        <v>0.9</v>
      </c>
      <c r="D38" s="81">
        <v>75621</v>
      </c>
      <c r="E38" s="99">
        <v>1100</v>
      </c>
      <c r="F38" s="99">
        <v>0</v>
      </c>
      <c r="G38" s="141">
        <v>2247.07</v>
      </c>
      <c r="H38" s="99">
        <f aca="true" t="shared" si="3" ref="H38:H55">(D38-E38-F38+G38)*18%</f>
        <v>13818.252600000002</v>
      </c>
      <c r="I38" s="141">
        <f aca="true" t="shared" si="4" ref="I38:I55">D38-E38-F38+G38+H38</f>
        <v>90586.32260000001</v>
      </c>
      <c r="J38" s="142">
        <f aca="true" t="shared" si="5" ref="J38:J55">I38-H38</f>
        <v>76768.07</v>
      </c>
      <c r="K38" s="22" t="s">
        <v>130</v>
      </c>
      <c r="L38" s="22"/>
      <c r="M38" s="143">
        <v>300</v>
      </c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82">
        <v>75191</v>
      </c>
      <c r="E39" s="99">
        <v>1100</v>
      </c>
      <c r="F39" s="99">
        <v>0</v>
      </c>
      <c r="G39" s="141">
        <v>2247.07</v>
      </c>
      <c r="H39" s="99">
        <f t="shared" si="3"/>
        <v>13740.8526</v>
      </c>
      <c r="I39" s="141">
        <f t="shared" si="4"/>
        <v>90078.9226</v>
      </c>
      <c r="J39" s="142">
        <f t="shared" si="5"/>
        <v>76338.07</v>
      </c>
      <c r="K39" s="23" t="s">
        <v>131</v>
      </c>
      <c r="L39" s="23"/>
      <c r="M39" s="145">
        <v>400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82">
        <v>70811</v>
      </c>
      <c r="E40" s="99">
        <v>1100</v>
      </c>
      <c r="F40" s="99">
        <v>0</v>
      </c>
      <c r="G40" s="141">
        <v>2247.07</v>
      </c>
      <c r="H40" s="99">
        <f>(D40-E40-F40+G40)*18%</f>
        <v>12952.4526</v>
      </c>
      <c r="I40" s="141">
        <f>D40-E40-F40+G40+H40</f>
        <v>84910.52260000001</v>
      </c>
      <c r="J40" s="142">
        <f>I40-H40</f>
        <v>71958.07</v>
      </c>
      <c r="K40" s="23" t="s">
        <v>132</v>
      </c>
      <c r="L40" s="23"/>
      <c r="M40" s="145">
        <v>500</v>
      </c>
    </row>
    <row r="41" spans="1:13" ht="17.25" thickBot="1">
      <c r="A41" s="144" t="s">
        <v>5</v>
      </c>
      <c r="B41" s="128" t="s">
        <v>11</v>
      </c>
      <c r="C41" s="103">
        <v>8</v>
      </c>
      <c r="D41" s="82">
        <v>71511</v>
      </c>
      <c r="E41" s="99">
        <v>1100</v>
      </c>
      <c r="F41" s="99">
        <v>0</v>
      </c>
      <c r="G41" s="141">
        <v>2247.07</v>
      </c>
      <c r="H41" s="99">
        <f t="shared" si="3"/>
        <v>13078.4526</v>
      </c>
      <c r="I41" s="141">
        <f t="shared" si="4"/>
        <v>85736.52260000001</v>
      </c>
      <c r="J41" s="142">
        <f t="shared" si="5"/>
        <v>72658.07</v>
      </c>
      <c r="K41" s="23" t="s">
        <v>133</v>
      </c>
      <c r="L41" s="23"/>
      <c r="M41" s="145">
        <v>600</v>
      </c>
    </row>
    <row r="42" spans="1:13" ht="17.25" thickBot="1">
      <c r="A42" s="144" t="s">
        <v>5</v>
      </c>
      <c r="B42" s="128" t="s">
        <v>108</v>
      </c>
      <c r="C42" s="103">
        <v>8</v>
      </c>
      <c r="D42" s="82">
        <v>72831</v>
      </c>
      <c r="E42" s="99">
        <v>1100</v>
      </c>
      <c r="F42" s="99">
        <v>0</v>
      </c>
      <c r="G42" s="141">
        <v>2247.07</v>
      </c>
      <c r="H42" s="99">
        <f t="shared" si="3"/>
        <v>13316.0526</v>
      </c>
      <c r="I42" s="141">
        <f t="shared" si="4"/>
        <v>87294.1226</v>
      </c>
      <c r="J42" s="142">
        <f t="shared" si="5"/>
        <v>73978.07</v>
      </c>
      <c r="K42" s="23" t="s">
        <v>134</v>
      </c>
      <c r="L42" s="23"/>
      <c r="M42" s="145">
        <v>700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82">
        <v>72781</v>
      </c>
      <c r="E43" s="99">
        <v>1100</v>
      </c>
      <c r="F43" s="99">
        <v>0</v>
      </c>
      <c r="G43" s="141">
        <v>2247.07</v>
      </c>
      <c r="H43" s="99">
        <f t="shared" si="3"/>
        <v>13307.0526</v>
      </c>
      <c r="I43" s="141">
        <f t="shared" si="4"/>
        <v>87235.1226</v>
      </c>
      <c r="J43" s="142">
        <f t="shared" si="5"/>
        <v>73928.07</v>
      </c>
      <c r="K43" s="23" t="s">
        <v>135</v>
      </c>
      <c r="L43" s="23"/>
      <c r="M43" s="145">
        <v>750</v>
      </c>
    </row>
    <row r="44" spans="1:13" s="109" customFormat="1" ht="17.25" thickBot="1">
      <c r="A44" s="144" t="s">
        <v>9</v>
      </c>
      <c r="B44" s="105" t="s">
        <v>8</v>
      </c>
      <c r="C44" s="103">
        <v>1.2</v>
      </c>
      <c r="D44" s="82">
        <v>71461</v>
      </c>
      <c r="E44" s="99">
        <v>1100</v>
      </c>
      <c r="F44" s="99">
        <v>0</v>
      </c>
      <c r="G44" s="141">
        <v>2247.07</v>
      </c>
      <c r="H44" s="99">
        <f t="shared" si="3"/>
        <v>13069.4526</v>
      </c>
      <c r="I44" s="141">
        <f t="shared" si="4"/>
        <v>85677.52260000001</v>
      </c>
      <c r="J44" s="142">
        <f t="shared" si="5"/>
        <v>72608.07</v>
      </c>
      <c r="K44" s="29" t="s">
        <v>136</v>
      </c>
      <c r="L44" s="29"/>
      <c r="M44" s="147">
        <v>800</v>
      </c>
    </row>
    <row r="45" spans="1:10" s="109" customFormat="1" ht="13.5" thickBot="1">
      <c r="A45" s="144" t="s">
        <v>71</v>
      </c>
      <c r="B45" s="102" t="s">
        <v>70</v>
      </c>
      <c r="C45" s="103">
        <v>0.35</v>
      </c>
      <c r="D45" s="82">
        <v>73567</v>
      </c>
      <c r="E45" s="99">
        <v>1100</v>
      </c>
      <c r="F45" s="99">
        <v>0</v>
      </c>
      <c r="G45" s="141">
        <v>2247.07</v>
      </c>
      <c r="H45" s="99">
        <f t="shared" si="3"/>
        <v>13448.5326</v>
      </c>
      <c r="I45" s="141">
        <f t="shared" si="4"/>
        <v>88162.60260000001</v>
      </c>
      <c r="J45" s="142">
        <f t="shared" si="5"/>
        <v>74714.07</v>
      </c>
    </row>
    <row r="46" spans="1:13" s="109" customFormat="1" ht="17.25" thickBot="1">
      <c r="A46" s="144" t="s">
        <v>10</v>
      </c>
      <c r="B46" s="105" t="s">
        <v>113</v>
      </c>
      <c r="C46" s="103">
        <v>0.28</v>
      </c>
      <c r="D46" s="82">
        <v>74264</v>
      </c>
      <c r="E46" s="99">
        <v>1100</v>
      </c>
      <c r="F46" s="99">
        <v>0</v>
      </c>
      <c r="G46" s="141">
        <v>2247.07</v>
      </c>
      <c r="H46" s="99">
        <f t="shared" si="3"/>
        <v>13573.992600000001</v>
      </c>
      <c r="I46" s="141">
        <f t="shared" si="4"/>
        <v>88985.0626</v>
      </c>
      <c r="J46" s="142">
        <f t="shared" si="5"/>
        <v>75411.07</v>
      </c>
      <c r="K46" s="25"/>
      <c r="M46" s="165"/>
    </row>
    <row r="47" spans="1:13" s="109" customFormat="1" ht="17.25" thickBot="1">
      <c r="A47" s="144" t="s">
        <v>10</v>
      </c>
      <c r="B47" s="105" t="s">
        <v>112</v>
      </c>
      <c r="C47" s="148">
        <v>0.22</v>
      </c>
      <c r="D47" s="220">
        <v>74264</v>
      </c>
      <c r="E47" s="99">
        <v>1100</v>
      </c>
      <c r="F47" s="99">
        <v>0</v>
      </c>
      <c r="G47" s="141">
        <v>2247.07</v>
      </c>
      <c r="H47" s="99">
        <f t="shared" si="3"/>
        <v>13573.992600000001</v>
      </c>
      <c r="I47" s="141">
        <f t="shared" si="4"/>
        <v>88985.0626</v>
      </c>
      <c r="J47" s="142">
        <f t="shared" si="5"/>
        <v>75411.07</v>
      </c>
      <c r="K47" s="131"/>
      <c r="L47" s="25"/>
      <c r="M47" s="131"/>
    </row>
    <row r="48" spans="1:11" ht="14.25" thickBot="1">
      <c r="A48" s="144" t="s">
        <v>33</v>
      </c>
      <c r="B48" s="102" t="s">
        <v>34</v>
      </c>
      <c r="C48" s="103">
        <v>0.43</v>
      </c>
      <c r="D48" s="82">
        <v>77824</v>
      </c>
      <c r="E48" s="99">
        <v>1100</v>
      </c>
      <c r="F48" s="99">
        <v>0</v>
      </c>
      <c r="G48" s="141">
        <v>2247.07</v>
      </c>
      <c r="H48" s="99">
        <f t="shared" si="3"/>
        <v>14214.7926</v>
      </c>
      <c r="I48" s="141">
        <f t="shared" si="4"/>
        <v>93185.86260000001</v>
      </c>
      <c r="J48" s="142">
        <f t="shared" si="5"/>
        <v>78971.07</v>
      </c>
      <c r="K48" s="20" t="s">
        <v>75</v>
      </c>
    </row>
    <row r="49" spans="1:10" s="149" customFormat="1" ht="13.5" thickBot="1">
      <c r="A49" s="144" t="s">
        <v>33</v>
      </c>
      <c r="B49" s="102" t="s">
        <v>93</v>
      </c>
      <c r="C49" s="103">
        <v>0.22</v>
      </c>
      <c r="D49" s="82">
        <v>78924</v>
      </c>
      <c r="E49" s="99">
        <v>1100</v>
      </c>
      <c r="F49" s="99">
        <v>0</v>
      </c>
      <c r="G49" s="141">
        <v>2247.07</v>
      </c>
      <c r="H49" s="99">
        <f t="shared" si="3"/>
        <v>14412.7926</v>
      </c>
      <c r="I49" s="141">
        <f t="shared" si="4"/>
        <v>94483.86260000001</v>
      </c>
      <c r="J49" s="142">
        <f t="shared" si="5"/>
        <v>80071.07</v>
      </c>
    </row>
    <row r="50" spans="1:10" ht="13.5" thickBot="1">
      <c r="A50" s="144" t="s">
        <v>33</v>
      </c>
      <c r="B50" s="102" t="s">
        <v>91</v>
      </c>
      <c r="C50" s="103"/>
      <c r="D50" s="82">
        <v>75144</v>
      </c>
      <c r="E50" s="99">
        <v>1100</v>
      </c>
      <c r="F50" s="99">
        <v>0</v>
      </c>
      <c r="G50" s="141">
        <v>2247.07</v>
      </c>
      <c r="H50" s="99">
        <f t="shared" si="3"/>
        <v>13732.392600000001</v>
      </c>
      <c r="I50" s="141">
        <f t="shared" si="4"/>
        <v>90023.46260000001</v>
      </c>
      <c r="J50" s="142">
        <f t="shared" si="5"/>
        <v>76291.07</v>
      </c>
    </row>
    <row r="51" spans="1:13" s="149" customFormat="1" ht="13.5" thickBot="1">
      <c r="A51" s="144" t="s">
        <v>33</v>
      </c>
      <c r="B51" s="102" t="s">
        <v>111</v>
      </c>
      <c r="C51" s="103"/>
      <c r="D51" s="82">
        <v>78164</v>
      </c>
      <c r="E51" s="99">
        <v>1100</v>
      </c>
      <c r="F51" s="99">
        <v>0</v>
      </c>
      <c r="G51" s="141">
        <v>2247.07</v>
      </c>
      <c r="H51" s="99">
        <f t="shared" si="3"/>
        <v>14275.992600000001</v>
      </c>
      <c r="I51" s="141">
        <f t="shared" si="4"/>
        <v>93587.0626</v>
      </c>
      <c r="J51" s="142">
        <f t="shared" si="5"/>
        <v>79311.07</v>
      </c>
      <c r="K51" s="131"/>
      <c r="L51" s="131"/>
      <c r="M51" s="131"/>
    </row>
    <row r="52" spans="1:13" ht="13.5" thickBot="1">
      <c r="A52" s="144" t="s">
        <v>2</v>
      </c>
      <c r="B52" s="128" t="s">
        <v>3</v>
      </c>
      <c r="C52" s="103" t="s">
        <v>27</v>
      </c>
      <c r="D52" s="82">
        <v>68064</v>
      </c>
      <c r="E52" s="127">
        <v>0</v>
      </c>
      <c r="F52" s="125">
        <v>0</v>
      </c>
      <c r="G52" s="141">
        <v>2247.07</v>
      </c>
      <c r="H52" s="99">
        <f t="shared" si="3"/>
        <v>12655.992600000001</v>
      </c>
      <c r="I52" s="141">
        <f t="shared" si="4"/>
        <v>82967.0626</v>
      </c>
      <c r="J52" s="142">
        <f t="shared" si="5"/>
        <v>70311.07</v>
      </c>
      <c r="K52" s="149"/>
      <c r="L52" s="149"/>
      <c r="M52" s="149"/>
    </row>
    <row r="53" spans="1:10" ht="13.5" thickBot="1">
      <c r="A53" s="144" t="s">
        <v>2</v>
      </c>
      <c r="B53" s="128" t="s">
        <v>4</v>
      </c>
      <c r="C53" s="103" t="s">
        <v>27</v>
      </c>
      <c r="D53" s="82">
        <v>63524</v>
      </c>
      <c r="E53" s="127">
        <v>0</v>
      </c>
      <c r="F53" s="125">
        <v>0</v>
      </c>
      <c r="G53" s="141">
        <v>2247.07</v>
      </c>
      <c r="H53" s="99">
        <f t="shared" si="3"/>
        <v>11838.7926</v>
      </c>
      <c r="I53" s="141">
        <f t="shared" si="4"/>
        <v>77609.86260000001</v>
      </c>
      <c r="J53" s="142">
        <f t="shared" si="5"/>
        <v>65771.07</v>
      </c>
    </row>
    <row r="54" spans="1:13" s="149" customFormat="1" ht="13.5" thickBot="1">
      <c r="A54" s="144" t="s">
        <v>2</v>
      </c>
      <c r="B54" s="102" t="s">
        <v>13</v>
      </c>
      <c r="C54" s="103" t="s">
        <v>27</v>
      </c>
      <c r="D54" s="82">
        <v>67001</v>
      </c>
      <c r="E54" s="127">
        <v>0</v>
      </c>
      <c r="F54" s="125">
        <v>0</v>
      </c>
      <c r="G54" s="141">
        <v>2247.07</v>
      </c>
      <c r="H54" s="99">
        <f t="shared" si="3"/>
        <v>12464.652600000001</v>
      </c>
      <c r="I54" s="141">
        <f t="shared" si="4"/>
        <v>81712.72260000001</v>
      </c>
      <c r="J54" s="142">
        <f t="shared" si="5"/>
        <v>69248.07</v>
      </c>
      <c r="K54" s="131"/>
      <c r="L54" s="131"/>
      <c r="M54" s="131"/>
    </row>
    <row r="55" spans="1:10" ht="13.5" thickBot="1">
      <c r="A55" s="63" t="s">
        <v>2</v>
      </c>
      <c r="B55" s="19" t="s">
        <v>28</v>
      </c>
      <c r="C55" s="108" t="s">
        <v>27</v>
      </c>
      <c r="D55" s="83">
        <v>69134</v>
      </c>
      <c r="E55" s="130">
        <v>0</v>
      </c>
      <c r="F55" s="156">
        <v>0</v>
      </c>
      <c r="G55" s="141">
        <v>2247.07</v>
      </c>
      <c r="H55" s="99">
        <f t="shared" si="3"/>
        <v>12848.5926</v>
      </c>
      <c r="I55" s="141">
        <f t="shared" si="4"/>
        <v>84229.66260000001</v>
      </c>
      <c r="J55" s="142">
        <f t="shared" si="5"/>
        <v>71381.07</v>
      </c>
    </row>
    <row r="56" spans="2:14" ht="13.5" thickBot="1">
      <c r="B56" s="132"/>
      <c r="D56" s="133"/>
      <c r="E56" s="133"/>
      <c r="F56" s="133"/>
      <c r="G56" s="133"/>
      <c r="H56" s="133"/>
      <c r="I56" s="133"/>
      <c r="J56" s="133"/>
      <c r="N56" s="84"/>
    </row>
    <row r="57" spans="1:14" ht="16.5" thickBot="1">
      <c r="A57" s="246" t="s">
        <v>25</v>
      </c>
      <c r="B57" s="301"/>
      <c r="C57" s="301"/>
      <c r="D57" s="301"/>
      <c r="E57" s="301"/>
      <c r="F57" s="301"/>
      <c r="G57" s="301"/>
      <c r="H57" s="301"/>
      <c r="I57" s="301"/>
      <c r="J57" s="301"/>
      <c r="K57" s="178"/>
      <c r="N57" s="84"/>
    </row>
    <row r="58" spans="1:14" ht="13.5" thickBot="1">
      <c r="A58" s="257" t="s">
        <v>14</v>
      </c>
      <c r="B58" s="258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  <c r="M58" s="178"/>
      <c r="N58" s="219"/>
    </row>
    <row r="59" spans="1:14" ht="13.5" thickBot="1">
      <c r="A59" s="151" t="s">
        <v>30</v>
      </c>
      <c r="B59" s="119" t="s">
        <v>80</v>
      </c>
      <c r="C59" s="98">
        <v>0.92</v>
      </c>
      <c r="D59" s="221">
        <v>72874</v>
      </c>
      <c r="E59" s="99">
        <v>1100</v>
      </c>
      <c r="F59" s="99">
        <v>0</v>
      </c>
      <c r="G59" s="141">
        <v>2247.07</v>
      </c>
      <c r="H59" s="99">
        <f aca="true" t="shared" si="6" ref="H59:H68">(D59-E59-F59+G59)*18%</f>
        <v>13323.7926</v>
      </c>
      <c r="I59" s="141">
        <f aca="true" t="shared" si="7" ref="I59:I68">D59-E59-F59+G59+H59</f>
        <v>87344.86260000001</v>
      </c>
      <c r="J59" s="142">
        <f aca="true" t="shared" si="8" ref="J59:J68">I59-H59</f>
        <v>74021.07</v>
      </c>
      <c r="M59" s="178"/>
      <c r="N59" s="178"/>
    </row>
    <row r="60" spans="1:14" ht="13.5" thickBot="1">
      <c r="A60" s="153" t="s">
        <v>173</v>
      </c>
      <c r="B60" s="121" t="s">
        <v>170</v>
      </c>
      <c r="C60" s="103">
        <v>1.1</v>
      </c>
      <c r="D60" s="222">
        <v>72874</v>
      </c>
      <c r="E60" s="99">
        <v>1100</v>
      </c>
      <c r="F60" s="99">
        <v>0</v>
      </c>
      <c r="G60" s="141">
        <v>2247.07</v>
      </c>
      <c r="H60" s="99">
        <f t="shared" si="6"/>
        <v>13323.7926</v>
      </c>
      <c r="I60" s="141">
        <f t="shared" si="7"/>
        <v>87344.86260000001</v>
      </c>
      <c r="J60" s="142">
        <f>I60-H60</f>
        <v>74021.07</v>
      </c>
      <c r="M60" s="178"/>
      <c r="N60" s="178"/>
    </row>
    <row r="61" spans="1:14" ht="13.5" thickBot="1">
      <c r="A61" s="153" t="s">
        <v>30</v>
      </c>
      <c r="B61" s="121" t="s">
        <v>120</v>
      </c>
      <c r="C61" s="103">
        <v>2</v>
      </c>
      <c r="D61" s="222">
        <v>72874</v>
      </c>
      <c r="E61" s="99">
        <v>1100</v>
      </c>
      <c r="F61" s="99">
        <v>0</v>
      </c>
      <c r="G61" s="141">
        <v>2247.07</v>
      </c>
      <c r="H61" s="99">
        <f t="shared" si="6"/>
        <v>13323.7926</v>
      </c>
      <c r="I61" s="141">
        <f t="shared" si="7"/>
        <v>87344.86260000001</v>
      </c>
      <c r="J61" s="142">
        <f t="shared" si="8"/>
        <v>74021.07</v>
      </c>
      <c r="M61" s="178"/>
      <c r="N61" s="178"/>
    </row>
    <row r="62" spans="1:14" ht="13.5" thickBot="1">
      <c r="A62" s="153" t="s">
        <v>30</v>
      </c>
      <c r="B62" s="121" t="s">
        <v>169</v>
      </c>
      <c r="C62" s="103">
        <v>3</v>
      </c>
      <c r="D62" s="222">
        <v>74074</v>
      </c>
      <c r="E62" s="99">
        <v>1100</v>
      </c>
      <c r="F62" s="99">
        <v>0</v>
      </c>
      <c r="G62" s="141">
        <v>2247.07</v>
      </c>
      <c r="H62" s="99">
        <f t="shared" si="6"/>
        <v>13539.7926</v>
      </c>
      <c r="I62" s="141">
        <f t="shared" si="7"/>
        <v>88760.86260000001</v>
      </c>
      <c r="J62" s="142">
        <f t="shared" si="8"/>
        <v>75221.07</v>
      </c>
      <c r="M62" s="178"/>
      <c r="N62" s="178"/>
    </row>
    <row r="63" spans="1:14" ht="13.5" thickBot="1">
      <c r="A63" s="153" t="s">
        <v>74</v>
      </c>
      <c r="B63" s="121" t="s">
        <v>12</v>
      </c>
      <c r="C63" s="103">
        <v>4.2</v>
      </c>
      <c r="D63" s="222">
        <v>81461</v>
      </c>
      <c r="E63" s="99">
        <v>1100</v>
      </c>
      <c r="F63" s="99">
        <v>0</v>
      </c>
      <c r="G63" s="141">
        <v>2247.07</v>
      </c>
      <c r="H63" s="99">
        <f t="shared" si="6"/>
        <v>14869.4526</v>
      </c>
      <c r="I63" s="141">
        <f t="shared" si="7"/>
        <v>97477.52260000001</v>
      </c>
      <c r="J63" s="142">
        <f t="shared" si="8"/>
        <v>82608.07</v>
      </c>
      <c r="M63" s="178"/>
      <c r="N63" s="178"/>
    </row>
    <row r="64" spans="1:14" ht="13.5" thickBot="1">
      <c r="A64" s="153" t="s">
        <v>36</v>
      </c>
      <c r="B64" s="121" t="s">
        <v>35</v>
      </c>
      <c r="C64" s="103">
        <v>6.5</v>
      </c>
      <c r="D64" s="222">
        <v>80651</v>
      </c>
      <c r="E64" s="99">
        <v>1100</v>
      </c>
      <c r="F64" s="99">
        <v>0</v>
      </c>
      <c r="G64" s="141">
        <v>2247.07</v>
      </c>
      <c r="H64" s="99">
        <f t="shared" si="6"/>
        <v>14723.652600000001</v>
      </c>
      <c r="I64" s="141">
        <f t="shared" si="7"/>
        <v>96521.72260000001</v>
      </c>
      <c r="J64" s="142">
        <f t="shared" si="8"/>
        <v>81798.07</v>
      </c>
      <c r="K64" s="38"/>
      <c r="M64" s="178"/>
      <c r="N64" s="178"/>
    </row>
    <row r="65" spans="1:14" ht="13.5" thickBot="1">
      <c r="A65" s="153" t="s">
        <v>73</v>
      </c>
      <c r="B65" s="121" t="s">
        <v>72</v>
      </c>
      <c r="C65" s="103">
        <v>50</v>
      </c>
      <c r="D65" s="222">
        <v>82321</v>
      </c>
      <c r="E65" s="99">
        <v>1100</v>
      </c>
      <c r="F65" s="99">
        <v>0</v>
      </c>
      <c r="G65" s="141">
        <v>2247.07</v>
      </c>
      <c r="H65" s="99">
        <f t="shared" si="6"/>
        <v>15024.2526</v>
      </c>
      <c r="I65" s="141">
        <f t="shared" si="7"/>
        <v>98492.32260000001</v>
      </c>
      <c r="J65" s="142">
        <f t="shared" si="8"/>
        <v>83468.07</v>
      </c>
      <c r="M65" s="178"/>
      <c r="N65" s="178"/>
    </row>
    <row r="66" spans="1:14" ht="13.5" thickBot="1">
      <c r="A66" s="153" t="s">
        <v>2</v>
      </c>
      <c r="B66" s="121" t="s">
        <v>29</v>
      </c>
      <c r="C66" s="103" t="s">
        <v>27</v>
      </c>
      <c r="D66" s="222">
        <v>73904</v>
      </c>
      <c r="E66" s="127">
        <v>0</v>
      </c>
      <c r="F66" s="125">
        <v>0</v>
      </c>
      <c r="G66" s="141">
        <v>2247.07</v>
      </c>
      <c r="H66" s="99">
        <f t="shared" si="6"/>
        <v>13707.1926</v>
      </c>
      <c r="I66" s="141">
        <f t="shared" si="7"/>
        <v>89858.2626</v>
      </c>
      <c r="J66" s="142">
        <f t="shared" si="8"/>
        <v>76151.07</v>
      </c>
      <c r="M66" s="178"/>
      <c r="N66" s="178"/>
    </row>
    <row r="67" spans="1:14" ht="13.5" thickBot="1">
      <c r="A67" s="153" t="s">
        <v>2</v>
      </c>
      <c r="B67" s="121" t="s">
        <v>31</v>
      </c>
      <c r="C67" s="103" t="s">
        <v>27</v>
      </c>
      <c r="D67" s="222">
        <v>73094</v>
      </c>
      <c r="E67" s="127">
        <v>0</v>
      </c>
      <c r="F67" s="125">
        <v>0</v>
      </c>
      <c r="G67" s="141">
        <v>2247.07</v>
      </c>
      <c r="H67" s="99">
        <f t="shared" si="6"/>
        <v>13561.392600000001</v>
      </c>
      <c r="I67" s="141">
        <f t="shared" si="7"/>
        <v>88902.46260000001</v>
      </c>
      <c r="J67" s="142">
        <f t="shared" si="8"/>
        <v>75341.07</v>
      </c>
      <c r="M67" s="178"/>
      <c r="N67" s="178"/>
    </row>
    <row r="68" spans="1:14" ht="13.5" thickBot="1">
      <c r="A68" s="154" t="s">
        <v>2</v>
      </c>
      <c r="B68" s="155" t="s">
        <v>32</v>
      </c>
      <c r="C68" s="108" t="s">
        <v>27</v>
      </c>
      <c r="D68" s="223">
        <v>65994</v>
      </c>
      <c r="E68" s="130">
        <v>0</v>
      </c>
      <c r="F68" s="127">
        <v>0</v>
      </c>
      <c r="G68" s="141">
        <v>2247.07</v>
      </c>
      <c r="H68" s="99">
        <f t="shared" si="6"/>
        <v>12283.392600000001</v>
      </c>
      <c r="I68" s="141">
        <f t="shared" si="7"/>
        <v>80524.46260000001</v>
      </c>
      <c r="J68" s="142">
        <f t="shared" si="8"/>
        <v>68241.07</v>
      </c>
      <c r="M68" s="178"/>
      <c r="N68" s="178"/>
    </row>
    <row r="69" ht="12.75">
      <c r="D69" s="178" t="s">
        <v>178</v>
      </c>
    </row>
    <row r="70" spans="1:12" ht="13.5">
      <c r="A70" s="20"/>
      <c r="L70" s="160"/>
    </row>
    <row r="71" ht="12.75">
      <c r="L71" s="160"/>
    </row>
  </sheetData>
  <sheetProtection/>
  <mergeCells count="14">
    <mergeCell ref="K9:M10"/>
    <mergeCell ref="K36:M37"/>
    <mergeCell ref="A9:J9"/>
    <mergeCell ref="A10:J10"/>
    <mergeCell ref="A11:B11"/>
    <mergeCell ref="B5:J5"/>
    <mergeCell ref="A6:J6"/>
    <mergeCell ref="A1:J1"/>
    <mergeCell ref="B3:J3"/>
    <mergeCell ref="B4:J4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31">
      <selection activeCell="L19" sqref="L19"/>
    </sheetView>
  </sheetViews>
  <sheetFormatPr defaultColWidth="9.140625" defaultRowHeight="12.75"/>
  <cols>
    <col min="1" max="1" width="11.8515625" style="131" bestFit="1" customWidth="1"/>
    <col min="2" max="2" width="19.8515625" style="131" customWidth="1"/>
    <col min="3" max="3" width="6.28125" style="131" bestFit="1" customWidth="1"/>
    <col min="4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11.7109375" style="131" customWidth="1"/>
    <col min="10" max="10" width="17.28125" style="131" customWidth="1"/>
    <col min="11" max="11" width="21.57421875" style="131" customWidth="1"/>
    <col min="12" max="12" width="9.57421875" style="131" bestFit="1" customWidth="1"/>
    <col min="13" max="13" width="4.421875" style="131" bestFit="1" customWidth="1"/>
    <col min="14" max="16384" width="9.140625" style="131" customWidth="1"/>
  </cols>
  <sheetData>
    <row r="1" spans="1:13" ht="23.25">
      <c r="A1" s="255" t="s">
        <v>87</v>
      </c>
      <c r="B1" s="256"/>
      <c r="C1" s="256"/>
      <c r="D1" s="256"/>
      <c r="E1" s="256"/>
      <c r="F1" s="256"/>
      <c r="G1" s="256"/>
      <c r="H1" s="256"/>
      <c r="I1" s="256"/>
      <c r="J1" s="256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160"/>
      <c r="L3" s="160"/>
      <c r="M3" s="160"/>
    </row>
    <row r="4" spans="1:13" ht="15">
      <c r="A4" s="161"/>
      <c r="B4" s="252" t="s">
        <v>84</v>
      </c>
      <c r="C4" s="252"/>
      <c r="D4" s="252"/>
      <c r="E4" s="252"/>
      <c r="F4" s="252"/>
      <c r="G4" s="252"/>
      <c r="H4" s="252"/>
      <c r="I4" s="252"/>
      <c r="J4" s="252"/>
      <c r="K4" s="160"/>
      <c r="L4" s="160"/>
      <c r="M4" s="160"/>
    </row>
    <row r="5" spans="1:13" ht="15">
      <c r="A5" s="161"/>
      <c r="B5" s="252" t="s">
        <v>85</v>
      </c>
      <c r="C5" s="252"/>
      <c r="D5" s="252"/>
      <c r="E5" s="252"/>
      <c r="F5" s="252"/>
      <c r="G5" s="252"/>
      <c r="H5" s="252"/>
      <c r="I5" s="252"/>
      <c r="J5" s="252"/>
      <c r="K5" s="160"/>
      <c r="L5" s="160"/>
      <c r="M5" s="160"/>
    </row>
    <row r="6" spans="1:13" ht="18.75" thickBot="1">
      <c r="A6" s="253" t="s">
        <v>86</v>
      </c>
      <c r="B6" s="254"/>
      <c r="C6" s="254"/>
      <c r="D6" s="254"/>
      <c r="E6" s="254"/>
      <c r="F6" s="254"/>
      <c r="G6" s="254"/>
      <c r="H6" s="254"/>
      <c r="I6" s="254"/>
      <c r="J6" s="254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46" t="s">
        <v>185</v>
      </c>
      <c r="B9" s="247"/>
      <c r="C9" s="247"/>
      <c r="D9" s="247"/>
      <c r="E9" s="247"/>
      <c r="F9" s="247"/>
      <c r="G9" s="247"/>
      <c r="H9" s="247"/>
      <c r="I9" s="247"/>
      <c r="J9" s="247"/>
      <c r="K9" s="240" t="s">
        <v>121</v>
      </c>
      <c r="L9" s="241"/>
      <c r="M9" s="242"/>
    </row>
    <row r="10" spans="1:13" ht="16.5" customHeight="1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7"/>
      <c r="J10" s="302"/>
      <c r="K10" s="243"/>
      <c r="L10" s="244"/>
      <c r="M10" s="245"/>
    </row>
    <row r="11" spans="1:13" ht="17.25" thickBot="1">
      <c r="A11" s="257" t="s">
        <v>14</v>
      </c>
      <c r="B11" s="258"/>
      <c r="C11" s="115" t="s">
        <v>7</v>
      </c>
      <c r="D11" s="231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52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81">
        <v>89581</v>
      </c>
      <c r="E12" s="99">
        <v>1100</v>
      </c>
      <c r="F12" s="99"/>
      <c r="G12" s="99">
        <v>847.9</v>
      </c>
      <c r="H12" s="99">
        <f>(D12-E12+G12)*18%</f>
        <v>16079.201999999997</v>
      </c>
      <c r="I12" s="141">
        <f>D12-E12+G12+H12</f>
        <v>105408.10199999998</v>
      </c>
      <c r="J12" s="142">
        <f>I12-H12</f>
        <v>89328.9</v>
      </c>
      <c r="K12" s="77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82">
        <v>88781</v>
      </c>
      <c r="E13" s="99">
        <v>1100</v>
      </c>
      <c r="F13" s="99"/>
      <c r="G13" s="99">
        <v>847.9</v>
      </c>
      <c r="H13" s="99">
        <f aca="true" t="shared" si="0" ref="H13:H33">(D13-E13+G13)*18%</f>
        <v>15935.201999999997</v>
      </c>
      <c r="I13" s="141">
        <f aca="true" t="shared" si="1" ref="I13:I33">D13-E13+G13+H13</f>
        <v>104464.10199999998</v>
      </c>
      <c r="J13" s="142">
        <f aca="true" t="shared" si="2" ref="J13:J33">I13-H13</f>
        <v>88528.9</v>
      </c>
      <c r="K13" s="77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82">
        <v>88141</v>
      </c>
      <c r="E14" s="99">
        <v>1100</v>
      </c>
      <c r="F14" s="99"/>
      <c r="G14" s="99">
        <v>847.9</v>
      </c>
      <c r="H14" s="99">
        <f t="shared" si="0"/>
        <v>15820.001999999999</v>
      </c>
      <c r="I14" s="141">
        <f t="shared" si="1"/>
        <v>103708.90199999999</v>
      </c>
      <c r="J14" s="142">
        <f t="shared" si="2"/>
        <v>87888.9</v>
      </c>
      <c r="K14" s="77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82">
        <v>88341</v>
      </c>
      <c r="E15" s="99">
        <v>1100</v>
      </c>
      <c r="F15" s="99"/>
      <c r="G15" s="99">
        <v>847.9</v>
      </c>
      <c r="H15" s="99">
        <f t="shared" si="0"/>
        <v>15856.001999999999</v>
      </c>
      <c r="I15" s="141">
        <f t="shared" si="1"/>
        <v>103944.90199999999</v>
      </c>
      <c r="J15" s="142">
        <f t="shared" si="2"/>
        <v>88088.9</v>
      </c>
      <c r="K15" s="77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82">
        <v>92691</v>
      </c>
      <c r="E16" s="99">
        <v>1100</v>
      </c>
      <c r="F16" s="99"/>
      <c r="G16" s="99">
        <v>847.9</v>
      </c>
      <c r="H16" s="99">
        <f t="shared" si="0"/>
        <v>16639.001999999997</v>
      </c>
      <c r="I16" s="141">
        <f t="shared" si="1"/>
        <v>109077.90199999999</v>
      </c>
      <c r="J16" s="142">
        <f t="shared" si="2"/>
        <v>92438.9</v>
      </c>
      <c r="K16" s="77"/>
      <c r="L16" s="23"/>
      <c r="M16" s="145"/>
    </row>
    <row r="17" spans="1:13" ht="17.25" thickBot="1">
      <c r="A17" s="144" t="s">
        <v>6</v>
      </c>
      <c r="B17" s="102" t="s">
        <v>17</v>
      </c>
      <c r="C17" s="103">
        <v>3</v>
      </c>
      <c r="D17" s="82">
        <v>89141</v>
      </c>
      <c r="E17" s="99">
        <v>1100</v>
      </c>
      <c r="F17" s="99"/>
      <c r="G17" s="99">
        <v>847.9</v>
      </c>
      <c r="H17" s="99">
        <f t="shared" si="0"/>
        <v>16000.001999999999</v>
      </c>
      <c r="I17" s="141">
        <f t="shared" si="1"/>
        <v>104888.90199999999</v>
      </c>
      <c r="J17" s="142">
        <f t="shared" si="2"/>
        <v>88888.9</v>
      </c>
      <c r="K17" s="77" t="s">
        <v>127</v>
      </c>
      <c r="L17" s="23"/>
      <c r="M17" s="145">
        <v>800</v>
      </c>
    </row>
    <row r="18" spans="1:13" ht="17.25" thickBot="1">
      <c r="A18" s="144" t="s">
        <v>18</v>
      </c>
      <c r="B18" s="102" t="s">
        <v>19</v>
      </c>
      <c r="C18" s="103">
        <v>11</v>
      </c>
      <c r="D18" s="82">
        <v>91181</v>
      </c>
      <c r="E18" s="99">
        <v>1100</v>
      </c>
      <c r="F18" s="99"/>
      <c r="G18" s="99">
        <v>847.9</v>
      </c>
      <c r="H18" s="99">
        <f t="shared" si="0"/>
        <v>16367.201999999997</v>
      </c>
      <c r="I18" s="141">
        <f t="shared" si="1"/>
        <v>107296.10199999998</v>
      </c>
      <c r="J18" s="142">
        <f t="shared" si="2"/>
        <v>90928.9</v>
      </c>
      <c r="K18" s="78" t="s">
        <v>128</v>
      </c>
      <c r="L18" s="29"/>
      <c r="M18" s="147">
        <v>900</v>
      </c>
    </row>
    <row r="19" spans="1:10" ht="15" customHeight="1" thickBot="1">
      <c r="A19" s="144" t="s">
        <v>156</v>
      </c>
      <c r="B19" s="102" t="s">
        <v>79</v>
      </c>
      <c r="C19" s="103">
        <v>12</v>
      </c>
      <c r="D19" s="82">
        <v>96911</v>
      </c>
      <c r="E19" s="99">
        <v>1100</v>
      </c>
      <c r="F19" s="99"/>
      <c r="G19" s="99">
        <v>847.9</v>
      </c>
      <c r="H19" s="99">
        <f t="shared" si="0"/>
        <v>17398.602</v>
      </c>
      <c r="I19" s="141">
        <f t="shared" si="1"/>
        <v>114057.502</v>
      </c>
      <c r="J19" s="142">
        <f t="shared" si="2"/>
        <v>96658.9</v>
      </c>
    </row>
    <row r="20" spans="1:13" ht="17.25" thickBot="1">
      <c r="A20" s="144" t="s">
        <v>95</v>
      </c>
      <c r="B20" s="102" t="s">
        <v>94</v>
      </c>
      <c r="C20" s="103">
        <v>1.9</v>
      </c>
      <c r="D20" s="82">
        <v>97761</v>
      </c>
      <c r="E20" s="99">
        <v>1100</v>
      </c>
      <c r="F20" s="99"/>
      <c r="G20" s="99">
        <v>847.9</v>
      </c>
      <c r="H20" s="99">
        <f t="shared" si="0"/>
        <v>17551.602</v>
      </c>
      <c r="I20" s="141">
        <f t="shared" si="1"/>
        <v>115060.502</v>
      </c>
      <c r="J20" s="142">
        <f t="shared" si="2"/>
        <v>97508.9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82">
        <v>96111</v>
      </c>
      <c r="E21" s="99">
        <v>1100</v>
      </c>
      <c r="F21" s="99"/>
      <c r="G21" s="99">
        <v>847.9</v>
      </c>
      <c r="H21" s="99">
        <f t="shared" si="0"/>
        <v>17254.602</v>
      </c>
      <c r="I21" s="141">
        <f t="shared" si="1"/>
        <v>113113.502</v>
      </c>
      <c r="J21" s="142">
        <f t="shared" si="2"/>
        <v>95858.9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82">
        <v>90891</v>
      </c>
      <c r="E22" s="99">
        <v>1100</v>
      </c>
      <c r="F22" s="99"/>
      <c r="G22" s="99">
        <v>847.9</v>
      </c>
      <c r="H22" s="99">
        <f t="shared" si="0"/>
        <v>16315.001999999999</v>
      </c>
      <c r="I22" s="141">
        <f t="shared" si="1"/>
        <v>106953.90199999999</v>
      </c>
      <c r="J22" s="142">
        <f t="shared" si="2"/>
        <v>90638.9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82">
        <v>92541</v>
      </c>
      <c r="E23" s="99">
        <v>1100</v>
      </c>
      <c r="F23" s="99"/>
      <c r="G23" s="99">
        <v>847.9</v>
      </c>
      <c r="H23" s="99">
        <f t="shared" si="0"/>
        <v>16612.001999999997</v>
      </c>
      <c r="I23" s="141">
        <f t="shared" si="1"/>
        <v>108900.90199999999</v>
      </c>
      <c r="J23" s="142">
        <f t="shared" si="2"/>
        <v>92288.9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82">
        <v>90891</v>
      </c>
      <c r="E24" s="99">
        <v>1100</v>
      </c>
      <c r="F24" s="99"/>
      <c r="G24" s="99">
        <v>847.9</v>
      </c>
      <c r="H24" s="99">
        <f t="shared" si="0"/>
        <v>16315.001999999999</v>
      </c>
      <c r="I24" s="141">
        <f t="shared" si="1"/>
        <v>106953.90199999999</v>
      </c>
      <c r="J24" s="142">
        <f t="shared" si="2"/>
        <v>90638.9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82">
        <v>94461</v>
      </c>
      <c r="E25" s="99">
        <v>1100</v>
      </c>
      <c r="F25" s="99"/>
      <c r="G25" s="99">
        <v>847.9</v>
      </c>
      <c r="H25" s="99">
        <f t="shared" si="0"/>
        <v>16957.602</v>
      </c>
      <c r="I25" s="141">
        <f t="shared" si="1"/>
        <v>111166.502</v>
      </c>
      <c r="J25" s="142">
        <f t="shared" si="2"/>
        <v>94208.9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82">
        <v>93661</v>
      </c>
      <c r="E26" s="99">
        <v>1100</v>
      </c>
      <c r="F26" s="99"/>
      <c r="G26" s="99">
        <v>847.9</v>
      </c>
      <c r="H26" s="99">
        <f t="shared" si="0"/>
        <v>16813.602</v>
      </c>
      <c r="I26" s="141">
        <f t="shared" si="1"/>
        <v>110222.502</v>
      </c>
      <c r="J26" s="142">
        <f t="shared" si="2"/>
        <v>93408.9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82">
        <v>92611</v>
      </c>
      <c r="E27" s="99">
        <v>1100</v>
      </c>
      <c r="F27" s="99"/>
      <c r="G27" s="99">
        <v>847.9</v>
      </c>
      <c r="H27" s="99">
        <f t="shared" si="0"/>
        <v>16624.602</v>
      </c>
      <c r="I27" s="141">
        <f t="shared" si="1"/>
        <v>108983.502</v>
      </c>
      <c r="J27" s="142">
        <f t="shared" si="2"/>
        <v>92358.9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82">
        <v>90691</v>
      </c>
      <c r="E28" s="99">
        <v>1100</v>
      </c>
      <c r="F28" s="99"/>
      <c r="G28" s="99">
        <v>847.9</v>
      </c>
      <c r="H28" s="99">
        <f t="shared" si="0"/>
        <v>16279.001999999999</v>
      </c>
      <c r="I28" s="141">
        <f t="shared" si="1"/>
        <v>106717.90199999999</v>
      </c>
      <c r="J28" s="142">
        <f t="shared" si="2"/>
        <v>90438.9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82">
        <v>93911</v>
      </c>
      <c r="E29" s="99">
        <v>1100</v>
      </c>
      <c r="F29" s="99"/>
      <c r="G29" s="99">
        <v>847.9</v>
      </c>
      <c r="H29" s="99">
        <f t="shared" si="0"/>
        <v>16858.602</v>
      </c>
      <c r="I29" s="141">
        <f t="shared" si="1"/>
        <v>110517.502</v>
      </c>
      <c r="J29" s="142">
        <f t="shared" si="2"/>
        <v>93658.9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82">
        <v>92391</v>
      </c>
      <c r="E30" s="99">
        <v>1100</v>
      </c>
      <c r="F30" s="99"/>
      <c r="G30" s="99">
        <v>847.9</v>
      </c>
      <c r="H30" s="99">
        <f t="shared" si="0"/>
        <v>16585.001999999997</v>
      </c>
      <c r="I30" s="141">
        <f t="shared" si="1"/>
        <v>108723.90199999999</v>
      </c>
      <c r="J30" s="142">
        <f t="shared" si="2"/>
        <v>92138.9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82">
        <v>93431</v>
      </c>
      <c r="E31" s="99">
        <v>1100</v>
      </c>
      <c r="F31" s="99"/>
      <c r="G31" s="99">
        <v>847.9</v>
      </c>
      <c r="H31" s="99">
        <f t="shared" si="0"/>
        <v>16772.201999999997</v>
      </c>
      <c r="I31" s="141">
        <f t="shared" si="1"/>
        <v>109951.10199999998</v>
      </c>
      <c r="J31" s="142">
        <f t="shared" si="2"/>
        <v>93178.9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83">
        <v>93781</v>
      </c>
      <c r="E32" s="99">
        <v>1100</v>
      </c>
      <c r="F32" s="99"/>
      <c r="G32" s="99">
        <v>847.9</v>
      </c>
      <c r="H32" s="99">
        <f>(D32-E32+G32)*18%</f>
        <v>16835.201999999997</v>
      </c>
      <c r="I32" s="141">
        <f>D32-E32+G32+H32</f>
        <v>110364.10199999998</v>
      </c>
      <c r="J32" s="142">
        <f>I32-H32</f>
        <v>93528.9</v>
      </c>
      <c r="K32" s="25"/>
      <c r="L32" s="25"/>
      <c r="M32" s="165"/>
    </row>
    <row r="33" spans="1:13" ht="17.25" thickBot="1">
      <c r="A33" s="169" t="s">
        <v>97</v>
      </c>
      <c r="B33" s="170" t="s">
        <v>99</v>
      </c>
      <c r="C33" s="108" t="s">
        <v>100</v>
      </c>
      <c r="D33" s="83">
        <v>93781</v>
      </c>
      <c r="E33" s="99">
        <v>1100</v>
      </c>
      <c r="F33" s="99"/>
      <c r="G33" s="99">
        <v>847.9</v>
      </c>
      <c r="H33" s="99">
        <f t="shared" si="0"/>
        <v>16835.201999999997</v>
      </c>
      <c r="I33" s="141">
        <f t="shared" si="1"/>
        <v>110364.10199999998</v>
      </c>
      <c r="J33" s="142">
        <f t="shared" si="2"/>
        <v>93528.9</v>
      </c>
      <c r="K33" s="25"/>
      <c r="L33" s="25"/>
      <c r="M33" s="165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6.5" thickBot="1">
      <c r="A36" s="303" t="s">
        <v>22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163"/>
      <c r="L36" s="157"/>
      <c r="M36" s="164"/>
    </row>
    <row r="37" spans="1:13" ht="13.5" customHeight="1" thickBot="1">
      <c r="A37" s="249" t="s">
        <v>14</v>
      </c>
      <c r="B37" s="250"/>
      <c r="C37" s="171" t="s">
        <v>7</v>
      </c>
      <c r="D37" s="231" t="s">
        <v>0</v>
      </c>
      <c r="E37" s="115" t="s">
        <v>15</v>
      </c>
      <c r="F37" s="115"/>
      <c r="G37" s="150" t="s">
        <v>16</v>
      </c>
      <c r="H37" s="115" t="s">
        <v>167</v>
      </c>
      <c r="I37" s="115" t="s">
        <v>1</v>
      </c>
      <c r="J37" s="52" t="s">
        <v>69</v>
      </c>
      <c r="K37" s="241" t="s">
        <v>129</v>
      </c>
      <c r="L37" s="241"/>
      <c r="M37" s="242"/>
    </row>
    <row r="38" spans="1:15" ht="13.5" customHeight="1" thickBot="1">
      <c r="A38" s="140" t="s">
        <v>6</v>
      </c>
      <c r="B38" s="97" t="s">
        <v>23</v>
      </c>
      <c r="C38" s="98">
        <v>0.9</v>
      </c>
      <c r="D38" s="81">
        <v>79951</v>
      </c>
      <c r="E38" s="99">
        <v>1100</v>
      </c>
      <c r="F38" s="99">
        <v>0</v>
      </c>
      <c r="G38" s="99">
        <v>847.9</v>
      </c>
      <c r="H38" s="99">
        <f aca="true" t="shared" si="3" ref="H38:H55">(D38-E38-F38+G38)*18%</f>
        <v>14345.801999999998</v>
      </c>
      <c r="I38" s="141">
        <f aca="true" t="shared" si="4" ref="I38:I55">D38-E38-F38+G38+H38</f>
        <v>94044.70199999999</v>
      </c>
      <c r="J38" s="142">
        <f aca="true" t="shared" si="5" ref="J38:J55">I38-H38</f>
        <v>79698.9</v>
      </c>
      <c r="K38" s="244"/>
      <c r="L38" s="244"/>
      <c r="M38" s="245"/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82">
        <v>79502</v>
      </c>
      <c r="E39" s="99">
        <v>1100</v>
      </c>
      <c r="F39" s="99">
        <v>0</v>
      </c>
      <c r="G39" s="99">
        <v>847.9</v>
      </c>
      <c r="H39" s="99">
        <f t="shared" si="3"/>
        <v>14264.981999999998</v>
      </c>
      <c r="I39" s="141">
        <f t="shared" si="4"/>
        <v>93514.882</v>
      </c>
      <c r="J39" s="142">
        <f t="shared" si="5"/>
        <v>79249.9</v>
      </c>
      <c r="K39" s="22" t="s">
        <v>130</v>
      </c>
      <c r="L39" s="22"/>
      <c r="M39" s="143">
        <v>300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82">
        <v>75841</v>
      </c>
      <c r="E40" s="99">
        <v>1100</v>
      </c>
      <c r="F40" s="99">
        <v>0</v>
      </c>
      <c r="G40" s="99">
        <v>847.9</v>
      </c>
      <c r="H40" s="99">
        <f>(D40-E40-F40+G40)*18%</f>
        <v>13606.001999999999</v>
      </c>
      <c r="I40" s="141">
        <f>D40-E40-F40+G40+H40</f>
        <v>89194.90199999999</v>
      </c>
      <c r="J40" s="142">
        <f>I40-H40</f>
        <v>75588.9</v>
      </c>
      <c r="K40" s="23" t="s">
        <v>131</v>
      </c>
      <c r="L40" s="23"/>
      <c r="M40" s="145">
        <v>400</v>
      </c>
    </row>
    <row r="41" spans="1:13" ht="17.25" thickBot="1">
      <c r="A41" s="144" t="s">
        <v>5</v>
      </c>
      <c r="B41" s="128" t="s">
        <v>11</v>
      </c>
      <c r="C41" s="103">
        <v>8</v>
      </c>
      <c r="D41" s="82">
        <v>75841</v>
      </c>
      <c r="E41" s="99">
        <v>1100</v>
      </c>
      <c r="F41" s="99">
        <v>0</v>
      </c>
      <c r="G41" s="99">
        <v>847.9</v>
      </c>
      <c r="H41" s="99">
        <f t="shared" si="3"/>
        <v>13606.001999999999</v>
      </c>
      <c r="I41" s="141">
        <f t="shared" si="4"/>
        <v>89194.90199999999</v>
      </c>
      <c r="J41" s="142">
        <f t="shared" si="5"/>
        <v>75588.9</v>
      </c>
      <c r="K41" s="23" t="s">
        <v>132</v>
      </c>
      <c r="L41" s="23"/>
      <c r="M41" s="145">
        <v>500</v>
      </c>
    </row>
    <row r="42" spans="1:13" ht="17.25" thickBot="1">
      <c r="A42" s="144" t="s">
        <v>5</v>
      </c>
      <c r="B42" s="128" t="s">
        <v>108</v>
      </c>
      <c r="C42" s="103">
        <v>8</v>
      </c>
      <c r="D42" s="82">
        <v>77151</v>
      </c>
      <c r="E42" s="99">
        <v>1100</v>
      </c>
      <c r="F42" s="99">
        <v>0</v>
      </c>
      <c r="G42" s="99">
        <v>847.9</v>
      </c>
      <c r="H42" s="99">
        <f t="shared" si="3"/>
        <v>13841.801999999998</v>
      </c>
      <c r="I42" s="141">
        <f t="shared" si="4"/>
        <v>90740.70199999999</v>
      </c>
      <c r="J42" s="142">
        <f t="shared" si="5"/>
        <v>76898.9</v>
      </c>
      <c r="K42" s="23" t="s">
        <v>133</v>
      </c>
      <c r="L42" s="23"/>
      <c r="M42" s="145">
        <v>600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82">
        <v>76902</v>
      </c>
      <c r="E43" s="99">
        <v>1100</v>
      </c>
      <c r="F43" s="99">
        <v>0</v>
      </c>
      <c r="G43" s="99">
        <v>847.9</v>
      </c>
      <c r="H43" s="99">
        <f t="shared" si="3"/>
        <v>13796.981999999998</v>
      </c>
      <c r="I43" s="141">
        <f t="shared" si="4"/>
        <v>90446.882</v>
      </c>
      <c r="J43" s="142">
        <f t="shared" si="5"/>
        <v>76649.9</v>
      </c>
      <c r="K43" s="23" t="s">
        <v>134</v>
      </c>
      <c r="L43" s="23"/>
      <c r="M43" s="145">
        <v>700</v>
      </c>
    </row>
    <row r="44" spans="1:13" ht="17.25" thickBot="1">
      <c r="A44" s="144" t="s">
        <v>9</v>
      </c>
      <c r="B44" s="105" t="s">
        <v>8</v>
      </c>
      <c r="C44" s="103">
        <v>1.2</v>
      </c>
      <c r="D44" s="82">
        <v>74491</v>
      </c>
      <c r="E44" s="99">
        <v>1100</v>
      </c>
      <c r="F44" s="99">
        <v>0</v>
      </c>
      <c r="G44" s="99">
        <v>847.9</v>
      </c>
      <c r="H44" s="99">
        <f t="shared" si="3"/>
        <v>13363.001999999999</v>
      </c>
      <c r="I44" s="141">
        <f t="shared" si="4"/>
        <v>87601.90199999999</v>
      </c>
      <c r="J44" s="142">
        <f t="shared" si="5"/>
        <v>74238.9</v>
      </c>
      <c r="K44" s="23" t="s">
        <v>135</v>
      </c>
      <c r="L44" s="23"/>
      <c r="M44" s="145">
        <v>750</v>
      </c>
    </row>
    <row r="45" spans="1:10" ht="13.5" thickBot="1">
      <c r="A45" s="144" t="s">
        <v>71</v>
      </c>
      <c r="B45" s="102" t="s">
        <v>70</v>
      </c>
      <c r="C45" s="103">
        <v>0.35</v>
      </c>
      <c r="D45" s="82">
        <v>77588</v>
      </c>
      <c r="E45" s="99">
        <v>1100</v>
      </c>
      <c r="F45" s="99">
        <v>0</v>
      </c>
      <c r="G45" s="99">
        <v>847.9</v>
      </c>
      <c r="H45" s="99">
        <f t="shared" si="3"/>
        <v>13920.461999999998</v>
      </c>
      <c r="I45" s="141">
        <f t="shared" si="4"/>
        <v>91256.362</v>
      </c>
      <c r="J45" s="142">
        <f t="shared" si="5"/>
        <v>77335.9</v>
      </c>
    </row>
    <row r="46" spans="1:10" ht="13.5" thickBot="1">
      <c r="A46" s="144" t="s">
        <v>10</v>
      </c>
      <c r="B46" s="105" t="s">
        <v>113</v>
      </c>
      <c r="C46" s="103">
        <v>0.28</v>
      </c>
      <c r="D46" s="82">
        <v>78063</v>
      </c>
      <c r="E46" s="99">
        <v>1100</v>
      </c>
      <c r="F46" s="99">
        <v>0</v>
      </c>
      <c r="G46" s="99">
        <v>847.9</v>
      </c>
      <c r="H46" s="99">
        <f t="shared" si="3"/>
        <v>14005.961999999998</v>
      </c>
      <c r="I46" s="141">
        <f t="shared" si="4"/>
        <v>91816.862</v>
      </c>
      <c r="J46" s="142">
        <f t="shared" si="5"/>
        <v>77810.9</v>
      </c>
    </row>
    <row r="47" spans="1:13" ht="17.25" thickBot="1">
      <c r="A47" s="144" t="s">
        <v>10</v>
      </c>
      <c r="B47" s="105" t="s">
        <v>112</v>
      </c>
      <c r="C47" s="148">
        <v>0.22</v>
      </c>
      <c r="D47" s="220">
        <v>78063</v>
      </c>
      <c r="E47" s="99">
        <v>1100</v>
      </c>
      <c r="F47" s="99">
        <v>0</v>
      </c>
      <c r="G47" s="99">
        <v>847.9</v>
      </c>
      <c r="H47" s="99">
        <f t="shared" si="3"/>
        <v>14005.961999999998</v>
      </c>
      <c r="I47" s="141">
        <f t="shared" si="4"/>
        <v>91816.862</v>
      </c>
      <c r="J47" s="142">
        <f t="shared" si="5"/>
        <v>77810.9</v>
      </c>
      <c r="K47" s="25"/>
      <c r="L47" s="25"/>
      <c r="M47" s="165"/>
    </row>
    <row r="48" spans="1:13" ht="14.25" thickBot="1">
      <c r="A48" s="144" t="s">
        <v>33</v>
      </c>
      <c r="B48" s="102" t="s">
        <v>34</v>
      </c>
      <c r="C48" s="103">
        <v>0.43</v>
      </c>
      <c r="D48" s="82">
        <v>82273</v>
      </c>
      <c r="E48" s="99">
        <v>1100</v>
      </c>
      <c r="F48" s="99">
        <v>0</v>
      </c>
      <c r="G48" s="99">
        <v>847.9</v>
      </c>
      <c r="H48" s="99">
        <f t="shared" si="3"/>
        <v>14763.761999999999</v>
      </c>
      <c r="I48" s="141">
        <f t="shared" si="4"/>
        <v>96784.662</v>
      </c>
      <c r="J48" s="142">
        <f t="shared" si="5"/>
        <v>82020.9</v>
      </c>
      <c r="K48" s="66" t="s">
        <v>75</v>
      </c>
      <c r="L48" s="146"/>
      <c r="M48" s="146"/>
    </row>
    <row r="49" spans="1:13" s="146" customFormat="1" ht="13.5" thickBot="1">
      <c r="A49" s="144" t="s">
        <v>33</v>
      </c>
      <c r="B49" s="102" t="s">
        <v>93</v>
      </c>
      <c r="C49" s="103">
        <v>0.22</v>
      </c>
      <c r="D49" s="82">
        <v>83723</v>
      </c>
      <c r="E49" s="99">
        <v>1100</v>
      </c>
      <c r="F49" s="99">
        <v>0</v>
      </c>
      <c r="G49" s="99">
        <v>847.9</v>
      </c>
      <c r="H49" s="99">
        <f t="shared" si="3"/>
        <v>15024.761999999999</v>
      </c>
      <c r="I49" s="141">
        <f t="shared" si="4"/>
        <v>98495.662</v>
      </c>
      <c r="J49" s="142">
        <f t="shared" si="5"/>
        <v>83470.9</v>
      </c>
      <c r="K49" s="131"/>
      <c r="L49" s="131"/>
      <c r="M49" s="178"/>
    </row>
    <row r="50" spans="1:13" ht="13.5" thickBot="1">
      <c r="A50" s="144" t="s">
        <v>33</v>
      </c>
      <c r="B50" s="102" t="s">
        <v>91</v>
      </c>
      <c r="C50" s="103"/>
      <c r="D50" s="82">
        <v>77643</v>
      </c>
      <c r="E50" s="99">
        <v>1100</v>
      </c>
      <c r="F50" s="99">
        <v>0</v>
      </c>
      <c r="G50" s="99">
        <v>847.9</v>
      </c>
      <c r="H50" s="99">
        <f t="shared" si="3"/>
        <v>13930.362</v>
      </c>
      <c r="I50" s="141">
        <f t="shared" si="4"/>
        <v>91321.26199999999</v>
      </c>
      <c r="J50" s="142">
        <f t="shared" si="5"/>
        <v>77390.9</v>
      </c>
      <c r="K50" s="149"/>
      <c r="L50" s="149"/>
      <c r="M50" s="149"/>
    </row>
    <row r="51" spans="1:10" ht="13.5" thickBot="1">
      <c r="A51" s="144" t="s">
        <v>33</v>
      </c>
      <c r="B51" s="102" t="s">
        <v>111</v>
      </c>
      <c r="C51" s="103"/>
      <c r="D51" s="82">
        <v>81713</v>
      </c>
      <c r="E51" s="99">
        <v>1100</v>
      </c>
      <c r="F51" s="99">
        <v>0</v>
      </c>
      <c r="G51" s="99">
        <v>847.9</v>
      </c>
      <c r="H51" s="99">
        <f t="shared" si="3"/>
        <v>14662.961999999998</v>
      </c>
      <c r="I51" s="141">
        <f t="shared" si="4"/>
        <v>96123.862</v>
      </c>
      <c r="J51" s="142">
        <f t="shared" si="5"/>
        <v>81460.9</v>
      </c>
    </row>
    <row r="52" spans="1:10" ht="13.5" thickBot="1">
      <c r="A52" s="144" t="s">
        <v>2</v>
      </c>
      <c r="B52" s="128" t="s">
        <v>3</v>
      </c>
      <c r="C52" s="103" t="s">
        <v>27</v>
      </c>
      <c r="D52" s="82">
        <v>72394</v>
      </c>
      <c r="E52" s="127">
        <v>0</v>
      </c>
      <c r="F52" s="99">
        <v>0</v>
      </c>
      <c r="G52" s="99">
        <v>847.9</v>
      </c>
      <c r="H52" s="99">
        <f t="shared" si="3"/>
        <v>13183.541999999998</v>
      </c>
      <c r="I52" s="141">
        <f t="shared" si="4"/>
        <v>86425.442</v>
      </c>
      <c r="J52" s="142">
        <f t="shared" si="5"/>
        <v>73241.9</v>
      </c>
    </row>
    <row r="53" spans="1:13" ht="13.5" thickBot="1">
      <c r="A53" s="144" t="s">
        <v>2</v>
      </c>
      <c r="B53" s="128" t="s">
        <v>4</v>
      </c>
      <c r="C53" s="103" t="s">
        <v>27</v>
      </c>
      <c r="D53" s="82">
        <v>67645</v>
      </c>
      <c r="E53" s="127">
        <v>0</v>
      </c>
      <c r="F53" s="99">
        <v>0</v>
      </c>
      <c r="G53" s="99">
        <v>847.9</v>
      </c>
      <c r="H53" s="99">
        <f t="shared" si="3"/>
        <v>12328.721999999998</v>
      </c>
      <c r="I53" s="141">
        <f t="shared" si="4"/>
        <v>80821.62199999999</v>
      </c>
      <c r="J53" s="142">
        <f t="shared" si="5"/>
        <v>68492.9</v>
      </c>
      <c r="K53" s="149"/>
      <c r="L53" s="149"/>
      <c r="M53" s="149"/>
    </row>
    <row r="54" spans="1:10" ht="13.5" thickBot="1">
      <c r="A54" s="144" t="s">
        <v>2</v>
      </c>
      <c r="B54" s="102" t="s">
        <v>13</v>
      </c>
      <c r="C54" s="103" t="s">
        <v>27</v>
      </c>
      <c r="D54" s="82">
        <v>70031</v>
      </c>
      <c r="E54" s="127">
        <v>0</v>
      </c>
      <c r="F54" s="99">
        <v>0</v>
      </c>
      <c r="G54" s="99">
        <v>847.9</v>
      </c>
      <c r="H54" s="99">
        <f t="shared" si="3"/>
        <v>12758.202</v>
      </c>
      <c r="I54" s="141">
        <f t="shared" si="4"/>
        <v>83637.102</v>
      </c>
      <c r="J54" s="142">
        <f t="shared" si="5"/>
        <v>70878.9</v>
      </c>
    </row>
    <row r="55" spans="1:10" ht="13.5" thickBot="1">
      <c r="A55" s="63" t="s">
        <v>2</v>
      </c>
      <c r="B55" s="19" t="s">
        <v>28</v>
      </c>
      <c r="C55" s="108" t="s">
        <v>27</v>
      </c>
      <c r="D55" s="83">
        <v>72933</v>
      </c>
      <c r="E55" s="130">
        <v>0</v>
      </c>
      <c r="F55" s="99">
        <v>0</v>
      </c>
      <c r="G55" s="99">
        <v>847.9</v>
      </c>
      <c r="H55" s="99">
        <f t="shared" si="3"/>
        <v>13280.561999999998</v>
      </c>
      <c r="I55" s="141">
        <f t="shared" si="4"/>
        <v>87061.462</v>
      </c>
      <c r="J55" s="142">
        <f t="shared" si="5"/>
        <v>73780.9</v>
      </c>
    </row>
    <row r="56" spans="2:10" ht="13.5" thickBot="1">
      <c r="B56" s="132"/>
      <c r="D56" s="133"/>
      <c r="E56" s="133"/>
      <c r="F56" s="133"/>
      <c r="G56" s="133"/>
      <c r="H56" s="133"/>
      <c r="I56" s="133"/>
      <c r="J56" s="133"/>
    </row>
    <row r="57" spans="1:10" ht="16.5" thickBot="1">
      <c r="A57" s="296" t="s">
        <v>25</v>
      </c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0" ht="13.5" thickBot="1">
      <c r="A58" s="257" t="s">
        <v>14</v>
      </c>
      <c r="B58" s="258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</row>
    <row r="59" spans="1:13" ht="13.5" thickBot="1">
      <c r="A59" s="151" t="s">
        <v>30</v>
      </c>
      <c r="B59" s="119" t="s">
        <v>80</v>
      </c>
      <c r="C59" s="98">
        <v>0.92</v>
      </c>
      <c r="D59" s="221">
        <v>77391</v>
      </c>
      <c r="E59" s="99">
        <v>1100</v>
      </c>
      <c r="F59" s="99">
        <v>0</v>
      </c>
      <c r="G59" s="99">
        <v>847.9</v>
      </c>
      <c r="H59" s="99">
        <f aca="true" t="shared" si="6" ref="H59:H68">(D59-E59-F59+G59)*18%</f>
        <v>13885.001999999999</v>
      </c>
      <c r="I59" s="141">
        <f aca="true" t="shared" si="7" ref="I59:I68">D59-E59-F59+G59+H59</f>
        <v>91023.90199999999</v>
      </c>
      <c r="J59" s="142">
        <f aca="true" t="shared" si="8" ref="J59:J68">I59-H59</f>
        <v>77138.9</v>
      </c>
      <c r="L59" s="152"/>
      <c r="M59" s="160"/>
    </row>
    <row r="60" spans="1:13" ht="13.5" thickBot="1">
      <c r="A60" s="153" t="s">
        <v>173</v>
      </c>
      <c r="B60" s="121" t="s">
        <v>170</v>
      </c>
      <c r="C60" s="103">
        <v>1.1</v>
      </c>
      <c r="D60" s="222">
        <v>77391</v>
      </c>
      <c r="E60" s="99">
        <v>1100</v>
      </c>
      <c r="F60" s="99">
        <v>0</v>
      </c>
      <c r="G60" s="99">
        <v>847.9</v>
      </c>
      <c r="H60" s="99">
        <f t="shared" si="6"/>
        <v>13885.001999999999</v>
      </c>
      <c r="I60" s="141">
        <f t="shared" si="7"/>
        <v>91023.90199999999</v>
      </c>
      <c r="J60" s="142">
        <f>I60-H60</f>
        <v>77138.9</v>
      </c>
      <c r="L60" s="152"/>
      <c r="M60" s="160"/>
    </row>
    <row r="61" spans="1:13" ht="13.5" thickBot="1">
      <c r="A61" s="153" t="s">
        <v>30</v>
      </c>
      <c r="B61" s="121" t="s">
        <v>120</v>
      </c>
      <c r="C61" s="103">
        <v>2</v>
      </c>
      <c r="D61" s="222">
        <v>77391</v>
      </c>
      <c r="E61" s="99">
        <v>1100</v>
      </c>
      <c r="F61" s="99">
        <v>0</v>
      </c>
      <c r="G61" s="99">
        <v>847.9</v>
      </c>
      <c r="H61" s="99">
        <f t="shared" si="6"/>
        <v>13885.001999999999</v>
      </c>
      <c r="I61" s="141">
        <f t="shared" si="7"/>
        <v>91023.90199999999</v>
      </c>
      <c r="J61" s="142">
        <f t="shared" si="8"/>
        <v>77138.9</v>
      </c>
      <c r="L61" s="152"/>
      <c r="M61" s="160"/>
    </row>
    <row r="62" spans="1:13" ht="13.5" thickBot="1">
      <c r="A62" s="153" t="s">
        <v>30</v>
      </c>
      <c r="B62" s="121" t="s">
        <v>169</v>
      </c>
      <c r="C62" s="103">
        <v>3</v>
      </c>
      <c r="D62" s="222">
        <v>78673</v>
      </c>
      <c r="E62" s="99">
        <v>1100</v>
      </c>
      <c r="F62" s="99">
        <v>0</v>
      </c>
      <c r="G62" s="99">
        <v>847.9</v>
      </c>
      <c r="H62" s="99">
        <f t="shared" si="6"/>
        <v>14115.761999999999</v>
      </c>
      <c r="I62" s="141">
        <f t="shared" si="7"/>
        <v>92536.662</v>
      </c>
      <c r="J62" s="142">
        <f t="shared" si="8"/>
        <v>78420.9</v>
      </c>
      <c r="L62" s="152"/>
      <c r="M62" s="179"/>
    </row>
    <row r="63" spans="1:13" ht="13.5" thickBot="1">
      <c r="A63" s="153" t="s">
        <v>74</v>
      </c>
      <c r="B63" s="121" t="s">
        <v>12</v>
      </c>
      <c r="C63" s="103">
        <v>4.2</v>
      </c>
      <c r="D63" s="222">
        <v>85782</v>
      </c>
      <c r="E63" s="99">
        <v>1100</v>
      </c>
      <c r="F63" s="99">
        <v>0</v>
      </c>
      <c r="G63" s="99">
        <v>847.9</v>
      </c>
      <c r="H63" s="99">
        <f t="shared" si="6"/>
        <v>15395.381999999998</v>
      </c>
      <c r="I63" s="141">
        <f t="shared" si="7"/>
        <v>100925.28199999999</v>
      </c>
      <c r="J63" s="142">
        <f t="shared" si="8"/>
        <v>85529.9</v>
      </c>
      <c r="L63" s="152"/>
      <c r="M63" s="179"/>
    </row>
    <row r="64" spans="1:13" ht="13.5" thickBot="1">
      <c r="A64" s="153" t="s">
        <v>36</v>
      </c>
      <c r="B64" s="121" t="s">
        <v>35</v>
      </c>
      <c r="C64" s="103">
        <v>6.5</v>
      </c>
      <c r="D64" s="222">
        <v>84971</v>
      </c>
      <c r="E64" s="99">
        <v>1100</v>
      </c>
      <c r="F64" s="99">
        <v>0</v>
      </c>
      <c r="G64" s="99">
        <v>847.9</v>
      </c>
      <c r="H64" s="99">
        <f t="shared" si="6"/>
        <v>15249.401999999998</v>
      </c>
      <c r="I64" s="141">
        <f t="shared" si="7"/>
        <v>99968.302</v>
      </c>
      <c r="J64" s="142">
        <f t="shared" si="8"/>
        <v>84718.9</v>
      </c>
      <c r="L64" s="152"/>
      <c r="M64" s="179"/>
    </row>
    <row r="65" spans="1:13" ht="13.5" thickBot="1">
      <c r="A65" s="153" t="s">
        <v>73</v>
      </c>
      <c r="B65" s="121" t="s">
        <v>72</v>
      </c>
      <c r="C65" s="103">
        <v>50</v>
      </c>
      <c r="D65" s="222">
        <v>86251</v>
      </c>
      <c r="E65" s="99">
        <v>1100</v>
      </c>
      <c r="F65" s="99">
        <v>0</v>
      </c>
      <c r="G65" s="99">
        <v>847.9</v>
      </c>
      <c r="H65" s="99">
        <f t="shared" si="6"/>
        <v>15479.801999999998</v>
      </c>
      <c r="I65" s="141">
        <f t="shared" si="7"/>
        <v>101478.70199999999</v>
      </c>
      <c r="J65" s="142">
        <f t="shared" si="8"/>
        <v>85998.9</v>
      </c>
      <c r="L65" s="152"/>
      <c r="M65" s="179"/>
    </row>
    <row r="66" spans="1:13" ht="13.5" thickBot="1">
      <c r="A66" s="153" t="s">
        <v>2</v>
      </c>
      <c r="B66" s="121" t="s">
        <v>29</v>
      </c>
      <c r="C66" s="103" t="s">
        <v>27</v>
      </c>
      <c r="D66" s="222">
        <v>78225</v>
      </c>
      <c r="E66" s="127">
        <v>0</v>
      </c>
      <c r="F66" s="99">
        <v>0</v>
      </c>
      <c r="G66" s="99">
        <v>847.9</v>
      </c>
      <c r="H66" s="99">
        <f t="shared" si="6"/>
        <v>14233.121999999998</v>
      </c>
      <c r="I66" s="141">
        <f t="shared" si="7"/>
        <v>93306.022</v>
      </c>
      <c r="J66" s="142">
        <f t="shared" si="8"/>
        <v>79072.9</v>
      </c>
      <c r="L66" s="152"/>
      <c r="M66" s="179"/>
    </row>
    <row r="67" spans="1:13" ht="13.5" thickBot="1">
      <c r="A67" s="153" t="s">
        <v>2</v>
      </c>
      <c r="B67" s="121" t="s">
        <v>31</v>
      </c>
      <c r="C67" s="103" t="s">
        <v>27</v>
      </c>
      <c r="D67" s="222">
        <v>77414</v>
      </c>
      <c r="E67" s="127">
        <v>0</v>
      </c>
      <c r="F67" s="99">
        <v>0</v>
      </c>
      <c r="G67" s="99">
        <v>847.9</v>
      </c>
      <c r="H67" s="99">
        <f t="shared" si="6"/>
        <v>14087.141999999998</v>
      </c>
      <c r="I67" s="141">
        <f t="shared" si="7"/>
        <v>92349.04199999999</v>
      </c>
      <c r="J67" s="142">
        <f t="shared" si="8"/>
        <v>78261.9</v>
      </c>
      <c r="L67" s="152"/>
      <c r="M67" s="179"/>
    </row>
    <row r="68" spans="1:13" ht="13.5" thickBot="1">
      <c r="A68" s="154" t="s">
        <v>2</v>
      </c>
      <c r="B68" s="155" t="s">
        <v>32</v>
      </c>
      <c r="C68" s="108" t="s">
        <v>27</v>
      </c>
      <c r="D68" s="223">
        <v>70511</v>
      </c>
      <c r="E68" s="130">
        <v>0</v>
      </c>
      <c r="F68" s="99">
        <v>0</v>
      </c>
      <c r="G68" s="99">
        <v>847.9</v>
      </c>
      <c r="H68" s="99">
        <f t="shared" si="6"/>
        <v>12844.601999999999</v>
      </c>
      <c r="I68" s="141">
        <f t="shared" si="7"/>
        <v>84203.502</v>
      </c>
      <c r="J68" s="142">
        <f t="shared" si="8"/>
        <v>71358.9</v>
      </c>
      <c r="L68" s="152"/>
      <c r="M68" s="179"/>
    </row>
    <row r="69" spans="12:13" ht="12.75">
      <c r="L69" s="152"/>
      <c r="M69" s="179"/>
    </row>
    <row r="70" spans="1:13" ht="13.5">
      <c r="A70" s="20"/>
      <c r="L70" s="152"/>
      <c r="M70" s="179"/>
    </row>
    <row r="71" spans="12:13" ht="12.75">
      <c r="L71" s="160"/>
      <c r="M71" s="160"/>
    </row>
    <row r="72" spans="12:13" ht="12.75">
      <c r="L72" s="160"/>
      <c r="M72" s="160"/>
    </row>
    <row r="73" spans="12:13" ht="12.75">
      <c r="L73" s="160"/>
      <c r="M73" s="160"/>
    </row>
  </sheetData>
  <sheetProtection/>
  <mergeCells count="14">
    <mergeCell ref="B5:J5"/>
    <mergeCell ref="A6:J6"/>
    <mergeCell ref="A1:J1"/>
    <mergeCell ref="B3:J3"/>
    <mergeCell ref="B4:J4"/>
    <mergeCell ref="K9:M10"/>
    <mergeCell ref="K37:M38"/>
    <mergeCell ref="A9:J9"/>
    <mergeCell ref="A10:J10"/>
    <mergeCell ref="A11:B11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43">
      <selection activeCell="K19" sqref="K19"/>
    </sheetView>
  </sheetViews>
  <sheetFormatPr defaultColWidth="9.140625" defaultRowHeight="12.75"/>
  <cols>
    <col min="1" max="1" width="20.140625" style="131" customWidth="1"/>
    <col min="2" max="2" width="24.8515625" style="131" bestFit="1" customWidth="1"/>
    <col min="3" max="3" width="6.28125" style="131" bestFit="1" customWidth="1"/>
    <col min="4" max="4" width="13.7109375" style="131" bestFit="1" customWidth="1"/>
    <col min="5" max="5" width="7.57421875" style="131" bestFit="1" customWidth="1"/>
    <col min="6" max="6" width="7.57421875" style="131" customWidth="1"/>
    <col min="7" max="7" width="10.140625" style="131" bestFit="1" customWidth="1"/>
    <col min="8" max="8" width="9.57421875" style="131" bestFit="1" customWidth="1"/>
    <col min="9" max="9" width="13.140625" style="131" bestFit="1" customWidth="1"/>
    <col min="10" max="16384" width="9.140625" style="131" customWidth="1"/>
  </cols>
  <sheetData>
    <row r="1" ht="13.5" thickBot="1"/>
    <row r="2" spans="1:8" ht="23.25">
      <c r="A2" s="300" t="s">
        <v>87</v>
      </c>
      <c r="B2" s="300"/>
      <c r="C2" s="300"/>
      <c r="D2" s="300"/>
      <c r="E2" s="300"/>
      <c r="F2" s="300"/>
      <c r="G2" s="300"/>
      <c r="H2" s="300"/>
    </row>
    <row r="3" spans="1:8" ht="16.5">
      <c r="A3" s="311" t="s">
        <v>88</v>
      </c>
      <c r="B3" s="311"/>
      <c r="C3" s="311"/>
      <c r="D3" s="311"/>
      <c r="E3" s="311"/>
      <c r="F3" s="311"/>
      <c r="G3" s="311"/>
      <c r="H3" s="311"/>
    </row>
    <row r="4" spans="1:8" ht="15">
      <c r="A4" s="252" t="s">
        <v>83</v>
      </c>
      <c r="B4" s="252"/>
      <c r="C4" s="252"/>
      <c r="D4" s="252"/>
      <c r="E4" s="252"/>
      <c r="F4" s="252"/>
      <c r="G4" s="252"/>
      <c r="H4" s="252"/>
    </row>
    <row r="5" spans="1:8" ht="15">
      <c r="A5" s="252" t="s">
        <v>84</v>
      </c>
      <c r="B5" s="252"/>
      <c r="C5" s="252"/>
      <c r="D5" s="252"/>
      <c r="E5" s="252"/>
      <c r="F5" s="252"/>
      <c r="G5" s="252"/>
      <c r="H5" s="252"/>
    </row>
    <row r="6" spans="1:8" ht="15">
      <c r="A6" s="252" t="s">
        <v>85</v>
      </c>
      <c r="B6" s="252"/>
      <c r="C6" s="252"/>
      <c r="D6" s="252"/>
      <c r="E6" s="252"/>
      <c r="F6" s="252"/>
      <c r="G6" s="252"/>
      <c r="H6" s="252"/>
    </row>
    <row r="7" spans="1:8" ht="18">
      <c r="A7" s="307" t="s">
        <v>86</v>
      </c>
      <c r="B7" s="307"/>
      <c r="C7" s="307"/>
      <c r="D7" s="307"/>
      <c r="E7" s="307"/>
      <c r="F7" s="307"/>
      <c r="G7" s="307"/>
      <c r="H7" s="307"/>
    </row>
    <row r="8" spans="1:8" ht="18.75" thickBot="1">
      <c r="A8" s="180"/>
      <c r="B8" s="180"/>
      <c r="C8" s="180"/>
      <c r="D8" s="180"/>
      <c r="E8" s="180"/>
      <c r="F8" s="180"/>
      <c r="G8" s="180"/>
      <c r="H8" s="180"/>
    </row>
    <row r="9" spans="1:9" ht="15.75" thickBot="1">
      <c r="A9" s="312" t="s">
        <v>186</v>
      </c>
      <c r="B9" s="313"/>
      <c r="C9" s="313"/>
      <c r="D9" s="313"/>
      <c r="E9" s="313"/>
      <c r="F9" s="313"/>
      <c r="G9" s="313"/>
      <c r="H9" s="313"/>
      <c r="I9" s="314"/>
    </row>
    <row r="10" spans="1:9" ht="16.5" thickBot="1">
      <c r="A10" s="246" t="s">
        <v>26</v>
      </c>
      <c r="B10" s="247"/>
      <c r="C10" s="247"/>
      <c r="D10" s="247"/>
      <c r="E10" s="247"/>
      <c r="F10" s="247"/>
      <c r="G10" s="247"/>
      <c r="H10" s="247"/>
      <c r="I10" s="248"/>
    </row>
    <row r="11" spans="1:9" ht="13.5" thickBot="1">
      <c r="A11" s="308" t="s">
        <v>14</v>
      </c>
      <c r="B11" s="309"/>
      <c r="C11" s="134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</row>
    <row r="12" spans="1:9" ht="12.75">
      <c r="A12" s="181" t="s">
        <v>155</v>
      </c>
      <c r="B12" s="182" t="s">
        <v>102</v>
      </c>
      <c r="C12" s="139">
        <v>11</v>
      </c>
      <c r="D12" s="228">
        <v>87991</v>
      </c>
      <c r="E12" s="125">
        <v>1100</v>
      </c>
      <c r="F12" s="125"/>
      <c r="G12" s="183">
        <f>(D12-E12)*18%</f>
        <v>15640.38</v>
      </c>
      <c r="H12" s="125">
        <f>D12-E12+G12</f>
        <v>102531.38</v>
      </c>
      <c r="I12" s="125">
        <f>H12-G12</f>
        <v>86891</v>
      </c>
    </row>
    <row r="13" spans="1:9" ht="12.75">
      <c r="A13" s="184" t="s">
        <v>155</v>
      </c>
      <c r="B13" s="102" t="s">
        <v>138</v>
      </c>
      <c r="C13" s="103" t="s">
        <v>101</v>
      </c>
      <c r="D13" s="82">
        <v>87191</v>
      </c>
      <c r="E13" s="127">
        <v>1100</v>
      </c>
      <c r="F13" s="127"/>
      <c r="G13" s="93">
        <f aca="true" t="shared" si="0" ref="G13:G33">(D13-E13)*18%</f>
        <v>15496.38</v>
      </c>
      <c r="H13" s="127">
        <f aca="true" t="shared" si="1" ref="H13:H33">D13-E13+G13</f>
        <v>101587.38</v>
      </c>
      <c r="I13" s="125">
        <f aca="true" t="shared" si="2" ref="I13:I33">H13-G13</f>
        <v>86091</v>
      </c>
    </row>
    <row r="14" spans="1:9" ht="12.75">
      <c r="A14" s="184" t="s">
        <v>155</v>
      </c>
      <c r="B14" s="102" t="s">
        <v>20</v>
      </c>
      <c r="C14" s="103">
        <v>6</v>
      </c>
      <c r="D14" s="82">
        <v>88341</v>
      </c>
      <c r="E14" s="127">
        <v>1100</v>
      </c>
      <c r="F14" s="127"/>
      <c r="G14" s="93">
        <f t="shared" si="0"/>
        <v>15703.38</v>
      </c>
      <c r="H14" s="127">
        <f t="shared" si="1"/>
        <v>102944.38</v>
      </c>
      <c r="I14" s="125">
        <f t="shared" si="2"/>
        <v>87241</v>
      </c>
    </row>
    <row r="15" spans="1:9" ht="12.75">
      <c r="A15" s="184" t="s">
        <v>155</v>
      </c>
      <c r="B15" s="102" t="s">
        <v>21</v>
      </c>
      <c r="C15" s="103">
        <v>3</v>
      </c>
      <c r="D15" s="82">
        <v>88541</v>
      </c>
      <c r="E15" s="127">
        <v>1100</v>
      </c>
      <c r="F15" s="127"/>
      <c r="G15" s="93">
        <f t="shared" si="0"/>
        <v>15739.38</v>
      </c>
      <c r="H15" s="127">
        <f t="shared" si="1"/>
        <v>103180.38</v>
      </c>
      <c r="I15" s="125">
        <f t="shared" si="2"/>
        <v>87441</v>
      </c>
    </row>
    <row r="16" spans="1:9" ht="12.75">
      <c r="A16" s="184" t="s">
        <v>155</v>
      </c>
      <c r="B16" s="102" t="s">
        <v>164</v>
      </c>
      <c r="C16" s="103">
        <v>3.4</v>
      </c>
      <c r="D16" s="82">
        <v>91371</v>
      </c>
      <c r="E16" s="127">
        <v>1100</v>
      </c>
      <c r="F16" s="127"/>
      <c r="G16" s="93">
        <f t="shared" si="0"/>
        <v>16248.779999999999</v>
      </c>
      <c r="H16" s="127">
        <f>D16-E16+G16</f>
        <v>106519.78</v>
      </c>
      <c r="I16" s="125">
        <f t="shared" si="2"/>
        <v>90271</v>
      </c>
    </row>
    <row r="17" spans="1:9" ht="12.75">
      <c r="A17" s="184" t="s">
        <v>6</v>
      </c>
      <c r="B17" s="102" t="s">
        <v>17</v>
      </c>
      <c r="C17" s="103">
        <v>3</v>
      </c>
      <c r="D17" s="82">
        <v>89341</v>
      </c>
      <c r="E17" s="127">
        <v>1100</v>
      </c>
      <c r="F17" s="127"/>
      <c r="G17" s="93">
        <f t="shared" si="0"/>
        <v>15883.38</v>
      </c>
      <c r="H17" s="127">
        <f t="shared" si="1"/>
        <v>104124.38</v>
      </c>
      <c r="I17" s="125">
        <f t="shared" si="2"/>
        <v>88241</v>
      </c>
    </row>
    <row r="18" spans="1:9" ht="12.75">
      <c r="A18" s="184" t="s">
        <v>18</v>
      </c>
      <c r="B18" s="102" t="s">
        <v>19</v>
      </c>
      <c r="C18" s="103">
        <v>11</v>
      </c>
      <c r="D18" s="82">
        <v>89941</v>
      </c>
      <c r="E18" s="127">
        <v>1100</v>
      </c>
      <c r="F18" s="127"/>
      <c r="G18" s="93">
        <f t="shared" si="0"/>
        <v>15991.38</v>
      </c>
      <c r="H18" s="127">
        <f t="shared" si="1"/>
        <v>104832.38</v>
      </c>
      <c r="I18" s="125">
        <f t="shared" si="2"/>
        <v>88841</v>
      </c>
    </row>
    <row r="19" spans="1:9" ht="12.75">
      <c r="A19" s="184" t="s">
        <v>156</v>
      </c>
      <c r="B19" s="102" t="s">
        <v>79</v>
      </c>
      <c r="C19" s="103">
        <v>12</v>
      </c>
      <c r="D19" s="82">
        <v>95621</v>
      </c>
      <c r="E19" s="127">
        <v>1100</v>
      </c>
      <c r="F19" s="127"/>
      <c r="G19" s="93">
        <f t="shared" si="0"/>
        <v>17013.78</v>
      </c>
      <c r="H19" s="127">
        <f t="shared" si="1"/>
        <v>111534.78</v>
      </c>
      <c r="I19" s="125">
        <f t="shared" si="2"/>
        <v>94521</v>
      </c>
    </row>
    <row r="20" spans="1:9" ht="12.75">
      <c r="A20" s="184" t="s">
        <v>156</v>
      </c>
      <c r="B20" s="102" t="s">
        <v>96</v>
      </c>
      <c r="C20" s="103"/>
      <c r="D20" s="82">
        <v>94821</v>
      </c>
      <c r="E20" s="127">
        <v>1100</v>
      </c>
      <c r="F20" s="127"/>
      <c r="G20" s="93">
        <f t="shared" si="0"/>
        <v>16869.78</v>
      </c>
      <c r="H20" s="127">
        <f t="shared" si="1"/>
        <v>110590.78</v>
      </c>
      <c r="I20" s="125">
        <f t="shared" si="2"/>
        <v>93721</v>
      </c>
    </row>
    <row r="21" spans="1:9" ht="12.75">
      <c r="A21" s="184" t="s">
        <v>104</v>
      </c>
      <c r="B21" s="102" t="s">
        <v>105</v>
      </c>
      <c r="C21" s="103">
        <v>12</v>
      </c>
      <c r="D21" s="82">
        <v>89021</v>
      </c>
      <c r="E21" s="127">
        <v>1100</v>
      </c>
      <c r="F21" s="127"/>
      <c r="G21" s="93">
        <f t="shared" si="0"/>
        <v>15825.779999999999</v>
      </c>
      <c r="H21" s="127">
        <f t="shared" si="1"/>
        <v>103746.78</v>
      </c>
      <c r="I21" s="125">
        <f t="shared" si="2"/>
        <v>87921</v>
      </c>
    </row>
    <row r="22" spans="1:9" ht="12.75">
      <c r="A22" s="184" t="s">
        <v>104</v>
      </c>
      <c r="B22" s="102" t="s">
        <v>139</v>
      </c>
      <c r="C22" s="103">
        <v>10</v>
      </c>
      <c r="D22" s="82">
        <v>91121</v>
      </c>
      <c r="E22" s="127">
        <v>1100</v>
      </c>
      <c r="F22" s="127"/>
      <c r="G22" s="93">
        <f t="shared" si="0"/>
        <v>16203.779999999999</v>
      </c>
      <c r="H22" s="127">
        <f t="shared" si="1"/>
        <v>106224.78</v>
      </c>
      <c r="I22" s="125">
        <f t="shared" si="2"/>
        <v>90021</v>
      </c>
    </row>
    <row r="23" spans="1:9" ht="12.75">
      <c r="A23" s="184" t="s">
        <v>95</v>
      </c>
      <c r="B23" s="102" t="s">
        <v>94</v>
      </c>
      <c r="C23" s="103">
        <v>1.9</v>
      </c>
      <c r="D23" s="82">
        <v>96671</v>
      </c>
      <c r="E23" s="127">
        <v>1100</v>
      </c>
      <c r="F23" s="127"/>
      <c r="G23" s="93">
        <f t="shared" si="0"/>
        <v>17202.78</v>
      </c>
      <c r="H23" s="127">
        <f t="shared" si="1"/>
        <v>112773.78</v>
      </c>
      <c r="I23" s="125">
        <f t="shared" si="2"/>
        <v>95571</v>
      </c>
    </row>
    <row r="24" spans="1:9" ht="12.75">
      <c r="A24" s="184" t="s">
        <v>104</v>
      </c>
      <c r="B24" s="102" t="s">
        <v>81</v>
      </c>
      <c r="C24" s="103">
        <v>3</v>
      </c>
      <c r="D24" s="82">
        <v>89821</v>
      </c>
      <c r="E24" s="127">
        <v>1100</v>
      </c>
      <c r="F24" s="127"/>
      <c r="G24" s="93">
        <f t="shared" si="0"/>
        <v>15969.779999999999</v>
      </c>
      <c r="H24" s="127">
        <f t="shared" si="1"/>
        <v>104690.78</v>
      </c>
      <c r="I24" s="125">
        <f t="shared" si="2"/>
        <v>88721</v>
      </c>
    </row>
    <row r="25" spans="1:9" ht="12.75">
      <c r="A25" s="184" t="s">
        <v>104</v>
      </c>
      <c r="B25" s="102" t="s">
        <v>90</v>
      </c>
      <c r="C25" s="103">
        <v>8</v>
      </c>
      <c r="D25" s="82">
        <v>92871</v>
      </c>
      <c r="E25" s="127">
        <v>1100</v>
      </c>
      <c r="F25" s="127"/>
      <c r="G25" s="93">
        <f t="shared" si="0"/>
        <v>16518.78</v>
      </c>
      <c r="H25" s="127">
        <f t="shared" si="1"/>
        <v>108289.78</v>
      </c>
      <c r="I25" s="125">
        <f t="shared" si="2"/>
        <v>91771</v>
      </c>
    </row>
    <row r="26" spans="1:9" ht="12.75">
      <c r="A26" s="184" t="s">
        <v>104</v>
      </c>
      <c r="B26" s="102" t="s">
        <v>103</v>
      </c>
      <c r="C26" s="103"/>
      <c r="D26" s="82">
        <v>92071</v>
      </c>
      <c r="E26" s="127">
        <v>1100</v>
      </c>
      <c r="F26" s="127"/>
      <c r="G26" s="93">
        <f t="shared" si="0"/>
        <v>16374.779999999999</v>
      </c>
      <c r="H26" s="127">
        <f t="shared" si="1"/>
        <v>107345.78</v>
      </c>
      <c r="I26" s="125">
        <f t="shared" si="2"/>
        <v>90971</v>
      </c>
    </row>
    <row r="27" spans="1:9" ht="12.75">
      <c r="A27" s="184" t="s">
        <v>160</v>
      </c>
      <c r="B27" s="102" t="s">
        <v>161</v>
      </c>
      <c r="C27" s="103">
        <v>40</v>
      </c>
      <c r="D27" s="82">
        <v>91321</v>
      </c>
      <c r="E27" s="127">
        <v>1100</v>
      </c>
      <c r="F27" s="127"/>
      <c r="G27" s="93">
        <f t="shared" si="0"/>
        <v>16239.779999999999</v>
      </c>
      <c r="H27" s="127">
        <f aca="true" t="shared" si="3" ref="H27:H32">D27-E27+G27</f>
        <v>106460.78</v>
      </c>
      <c r="I27" s="125">
        <f t="shared" si="2"/>
        <v>90221</v>
      </c>
    </row>
    <row r="28" spans="1:9" ht="12.75">
      <c r="A28" s="184" t="s">
        <v>160</v>
      </c>
      <c r="B28" s="102" t="s">
        <v>159</v>
      </c>
      <c r="C28" s="103">
        <v>8</v>
      </c>
      <c r="D28" s="82">
        <v>89701</v>
      </c>
      <c r="E28" s="127">
        <v>1100</v>
      </c>
      <c r="F28" s="127"/>
      <c r="G28" s="93">
        <f t="shared" si="0"/>
        <v>15948.18</v>
      </c>
      <c r="H28" s="127">
        <f t="shared" si="3"/>
        <v>104549.18</v>
      </c>
      <c r="I28" s="125">
        <f t="shared" si="2"/>
        <v>88601</v>
      </c>
    </row>
    <row r="29" spans="1:9" ht="12.75">
      <c r="A29" s="184" t="s">
        <v>160</v>
      </c>
      <c r="B29" s="102" t="s">
        <v>162</v>
      </c>
      <c r="C29" s="103">
        <v>65</v>
      </c>
      <c r="D29" s="82">
        <v>91371</v>
      </c>
      <c r="E29" s="127">
        <v>1100</v>
      </c>
      <c r="F29" s="127"/>
      <c r="G29" s="93">
        <f t="shared" si="0"/>
        <v>16248.779999999999</v>
      </c>
      <c r="H29" s="127">
        <f t="shared" si="3"/>
        <v>106519.78</v>
      </c>
      <c r="I29" s="125">
        <f t="shared" si="2"/>
        <v>90271</v>
      </c>
    </row>
    <row r="30" spans="1:9" ht="12.75">
      <c r="A30" s="184" t="s">
        <v>160</v>
      </c>
      <c r="B30" s="102" t="s">
        <v>163</v>
      </c>
      <c r="C30" s="103">
        <v>55</v>
      </c>
      <c r="D30" s="82">
        <v>91321</v>
      </c>
      <c r="E30" s="127">
        <v>1100</v>
      </c>
      <c r="F30" s="127"/>
      <c r="G30" s="93">
        <f t="shared" si="0"/>
        <v>16239.779999999999</v>
      </c>
      <c r="H30" s="127">
        <f t="shared" si="3"/>
        <v>106460.78</v>
      </c>
      <c r="I30" s="125">
        <f t="shared" si="2"/>
        <v>90221</v>
      </c>
    </row>
    <row r="31" spans="1:9" ht="12.75">
      <c r="A31" s="184" t="s">
        <v>166</v>
      </c>
      <c r="B31" s="102" t="s">
        <v>165</v>
      </c>
      <c r="C31" s="103">
        <v>3</v>
      </c>
      <c r="D31" s="82">
        <v>93091</v>
      </c>
      <c r="E31" s="127">
        <v>1100</v>
      </c>
      <c r="F31" s="127"/>
      <c r="G31" s="93">
        <f t="shared" si="0"/>
        <v>16558.38</v>
      </c>
      <c r="H31" s="127">
        <f t="shared" si="3"/>
        <v>108549.38</v>
      </c>
      <c r="I31" s="125">
        <f t="shared" si="2"/>
        <v>91991</v>
      </c>
    </row>
    <row r="32" spans="1:9" ht="12.75">
      <c r="A32" s="184"/>
      <c r="B32" s="102" t="s">
        <v>171</v>
      </c>
      <c r="C32" s="103"/>
      <c r="D32" s="82">
        <v>92541</v>
      </c>
      <c r="E32" s="127">
        <v>1100</v>
      </c>
      <c r="F32" s="127"/>
      <c r="G32" s="93">
        <f>(D32-E32)*18%</f>
        <v>16459.38</v>
      </c>
      <c r="H32" s="127">
        <f t="shared" si="3"/>
        <v>107900.38</v>
      </c>
      <c r="I32" s="125">
        <f>H32-G32</f>
        <v>91441</v>
      </c>
    </row>
    <row r="33" spans="1:9" ht="12.75">
      <c r="A33" s="35" t="s">
        <v>97</v>
      </c>
      <c r="B33" s="102" t="s">
        <v>140</v>
      </c>
      <c r="C33" s="103" t="s">
        <v>100</v>
      </c>
      <c r="D33" s="82">
        <v>92541</v>
      </c>
      <c r="E33" s="127">
        <v>1100</v>
      </c>
      <c r="F33" s="127"/>
      <c r="G33" s="93">
        <f t="shared" si="0"/>
        <v>16459.38</v>
      </c>
      <c r="H33" s="127">
        <f t="shared" si="1"/>
        <v>107900.38</v>
      </c>
      <c r="I33" s="125">
        <f t="shared" si="2"/>
        <v>91441</v>
      </c>
    </row>
    <row r="34" spans="1:9" ht="12.75">
      <c r="A34" s="184"/>
      <c r="B34" s="102"/>
      <c r="C34" s="103"/>
      <c r="D34" s="93"/>
      <c r="E34" s="127"/>
      <c r="F34" s="127"/>
      <c r="G34" s="93"/>
      <c r="H34" s="127"/>
      <c r="I34" s="185"/>
    </row>
    <row r="35" spans="1:9" ht="12.75">
      <c r="A35" s="184"/>
      <c r="B35" s="102"/>
      <c r="C35" s="103"/>
      <c r="D35" s="93"/>
      <c r="E35" s="127"/>
      <c r="F35" s="127"/>
      <c r="G35" s="93"/>
      <c r="H35" s="127"/>
      <c r="I35" s="185"/>
    </row>
    <row r="36" spans="2:8" ht="13.5" thickBot="1">
      <c r="B36" s="132"/>
      <c r="D36" s="133"/>
      <c r="E36" s="133"/>
      <c r="F36" s="133"/>
      <c r="G36" s="133"/>
      <c r="H36" s="133"/>
    </row>
    <row r="37" spans="1:9" ht="16.5" thickBot="1">
      <c r="A37" s="246" t="s">
        <v>22</v>
      </c>
      <c r="B37" s="247"/>
      <c r="C37" s="247"/>
      <c r="D37" s="247"/>
      <c r="E37" s="247"/>
      <c r="F37" s="247"/>
      <c r="G37" s="247"/>
      <c r="H37" s="247"/>
      <c r="I37" s="248"/>
    </row>
    <row r="38" spans="1:9" ht="13.5" thickBot="1">
      <c r="A38" s="249" t="s">
        <v>14</v>
      </c>
      <c r="B38" s="310"/>
      <c r="C38" s="186" t="s">
        <v>7</v>
      </c>
      <c r="D38" s="114" t="s">
        <v>0</v>
      </c>
      <c r="E38" s="114" t="s">
        <v>137</v>
      </c>
      <c r="F38" s="114"/>
      <c r="G38" s="150" t="s">
        <v>168</v>
      </c>
      <c r="H38" s="117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81">
        <v>78518</v>
      </c>
      <c r="E39" s="99">
        <v>1100</v>
      </c>
      <c r="F39" s="99">
        <v>0</v>
      </c>
      <c r="G39" s="92">
        <f>(D39-E39-F39)*18%</f>
        <v>13935.24</v>
      </c>
      <c r="H39" s="99">
        <f>D39-E39-F39+G39</f>
        <v>91353.24</v>
      </c>
      <c r="I39" s="125">
        <f aca="true" t="shared" si="4" ref="I39:I56">H39-G39</f>
        <v>77418</v>
      </c>
    </row>
    <row r="40" spans="1:9" ht="13.5" thickBot="1">
      <c r="A40" s="126" t="s">
        <v>107</v>
      </c>
      <c r="B40" s="102" t="s">
        <v>106</v>
      </c>
      <c r="C40" s="103">
        <v>1.2</v>
      </c>
      <c r="D40" s="82">
        <v>78035</v>
      </c>
      <c r="E40" s="127">
        <v>1100</v>
      </c>
      <c r="F40" s="99">
        <v>0</v>
      </c>
      <c r="G40" s="92">
        <f aca="true" t="shared" si="5" ref="G40:G56">(D40-E40-F40)*18%</f>
        <v>13848.3</v>
      </c>
      <c r="H40" s="99">
        <f aca="true" t="shared" si="6" ref="H40:H56">D40-E40-F40+G40</f>
        <v>90783.3</v>
      </c>
      <c r="I40" s="125">
        <f t="shared" si="4"/>
        <v>76935</v>
      </c>
    </row>
    <row r="41" spans="1:9" ht="13.5" thickBot="1">
      <c r="A41" s="126" t="s">
        <v>5</v>
      </c>
      <c r="B41" s="102" t="s">
        <v>172</v>
      </c>
      <c r="C41" s="103">
        <v>2.7</v>
      </c>
      <c r="D41" s="82">
        <v>73808</v>
      </c>
      <c r="E41" s="127">
        <v>1100</v>
      </c>
      <c r="F41" s="99">
        <v>0</v>
      </c>
      <c r="G41" s="92">
        <f>(D41-E41-F41)*18%</f>
        <v>13087.439999999999</v>
      </c>
      <c r="H41" s="99">
        <f>D41-E41-F41+G41</f>
        <v>85795.44</v>
      </c>
      <c r="I41" s="125">
        <f>H41-G41</f>
        <v>72708</v>
      </c>
    </row>
    <row r="42" spans="1:9" ht="13.5" thickBot="1">
      <c r="A42" s="126" t="s">
        <v>5</v>
      </c>
      <c r="B42" s="128" t="s">
        <v>11</v>
      </c>
      <c r="C42" s="103">
        <v>8</v>
      </c>
      <c r="D42" s="82">
        <v>73308</v>
      </c>
      <c r="E42" s="127">
        <v>1100</v>
      </c>
      <c r="F42" s="99">
        <v>0</v>
      </c>
      <c r="G42" s="92">
        <f t="shared" si="5"/>
        <v>12997.439999999999</v>
      </c>
      <c r="H42" s="99">
        <f t="shared" si="6"/>
        <v>85205.44</v>
      </c>
      <c r="I42" s="125">
        <f t="shared" si="4"/>
        <v>72208</v>
      </c>
    </row>
    <row r="43" spans="1:9" ht="13.5" thickBot="1">
      <c r="A43" s="129" t="s">
        <v>5</v>
      </c>
      <c r="B43" s="128" t="s">
        <v>108</v>
      </c>
      <c r="C43" s="103">
        <v>8</v>
      </c>
      <c r="D43" s="82">
        <v>76128</v>
      </c>
      <c r="E43" s="127">
        <v>1100</v>
      </c>
      <c r="F43" s="99">
        <v>0</v>
      </c>
      <c r="G43" s="92">
        <f t="shared" si="5"/>
        <v>13505.039999999999</v>
      </c>
      <c r="H43" s="99">
        <f t="shared" si="6"/>
        <v>88533.04</v>
      </c>
      <c r="I43" s="125">
        <f t="shared" si="4"/>
        <v>75028</v>
      </c>
    </row>
    <row r="44" spans="1:9" ht="13.5" thickBot="1">
      <c r="A44" s="129" t="s">
        <v>24</v>
      </c>
      <c r="B44" s="128" t="s">
        <v>89</v>
      </c>
      <c r="C44" s="103">
        <v>18</v>
      </c>
      <c r="D44" s="82">
        <v>75525</v>
      </c>
      <c r="E44" s="127">
        <v>1100</v>
      </c>
      <c r="F44" s="99">
        <v>0</v>
      </c>
      <c r="G44" s="92">
        <f t="shared" si="5"/>
        <v>13396.5</v>
      </c>
      <c r="H44" s="99">
        <f t="shared" si="6"/>
        <v>87821.5</v>
      </c>
      <c r="I44" s="125">
        <f t="shared" si="4"/>
        <v>74425</v>
      </c>
    </row>
    <row r="45" spans="1:9" ht="13.5" thickBot="1">
      <c r="A45" s="129" t="s">
        <v>9</v>
      </c>
      <c r="B45" s="128" t="s">
        <v>8</v>
      </c>
      <c r="C45" s="103">
        <v>1.2</v>
      </c>
      <c r="D45" s="82">
        <v>74658</v>
      </c>
      <c r="E45" s="127">
        <v>1100</v>
      </c>
      <c r="F45" s="99">
        <v>0</v>
      </c>
      <c r="G45" s="92">
        <f t="shared" si="5"/>
        <v>13240.439999999999</v>
      </c>
      <c r="H45" s="99">
        <f t="shared" si="6"/>
        <v>86798.44</v>
      </c>
      <c r="I45" s="125">
        <f t="shared" si="4"/>
        <v>73558</v>
      </c>
    </row>
    <row r="46" spans="1:9" ht="13.5" thickBot="1">
      <c r="A46" s="129" t="s">
        <v>71</v>
      </c>
      <c r="B46" s="128" t="s">
        <v>70</v>
      </c>
      <c r="C46" s="103">
        <v>0.35</v>
      </c>
      <c r="D46" s="82">
        <v>76658</v>
      </c>
      <c r="E46" s="127">
        <v>1100</v>
      </c>
      <c r="F46" s="99">
        <v>0</v>
      </c>
      <c r="G46" s="92">
        <f t="shared" si="5"/>
        <v>13600.439999999999</v>
      </c>
      <c r="H46" s="99">
        <f t="shared" si="6"/>
        <v>89158.44</v>
      </c>
      <c r="I46" s="125">
        <f t="shared" si="4"/>
        <v>75558</v>
      </c>
    </row>
    <row r="47" spans="1:9" ht="13.5" thickBot="1">
      <c r="A47" s="129" t="s">
        <v>10</v>
      </c>
      <c r="B47" s="128" t="s">
        <v>114</v>
      </c>
      <c r="C47" s="103">
        <v>0.28</v>
      </c>
      <c r="D47" s="82">
        <v>77173</v>
      </c>
      <c r="E47" s="127">
        <v>1100</v>
      </c>
      <c r="F47" s="99">
        <v>0</v>
      </c>
      <c r="G47" s="92">
        <f t="shared" si="5"/>
        <v>13693.14</v>
      </c>
      <c r="H47" s="99">
        <f t="shared" si="6"/>
        <v>89766.14</v>
      </c>
      <c r="I47" s="125">
        <f t="shared" si="4"/>
        <v>76073</v>
      </c>
    </row>
    <row r="48" spans="1:9" ht="13.5" thickBot="1">
      <c r="A48" s="129" t="s">
        <v>10</v>
      </c>
      <c r="B48" s="128" t="s">
        <v>112</v>
      </c>
      <c r="C48" s="103">
        <v>0.22</v>
      </c>
      <c r="D48" s="82">
        <v>77173</v>
      </c>
      <c r="E48" s="127">
        <v>1100</v>
      </c>
      <c r="F48" s="99">
        <v>0</v>
      </c>
      <c r="G48" s="92">
        <f t="shared" si="5"/>
        <v>13693.14</v>
      </c>
      <c r="H48" s="99">
        <f t="shared" si="6"/>
        <v>89766.14</v>
      </c>
      <c r="I48" s="125">
        <f t="shared" si="4"/>
        <v>76073</v>
      </c>
    </row>
    <row r="49" spans="1:9" ht="13.5" thickBot="1">
      <c r="A49" s="129" t="s">
        <v>33</v>
      </c>
      <c r="B49" s="128" t="s">
        <v>34</v>
      </c>
      <c r="C49" s="103">
        <v>0.43</v>
      </c>
      <c r="D49" s="82">
        <v>80433</v>
      </c>
      <c r="E49" s="127">
        <v>1100</v>
      </c>
      <c r="F49" s="99">
        <v>0</v>
      </c>
      <c r="G49" s="92">
        <f t="shared" si="5"/>
        <v>14279.939999999999</v>
      </c>
      <c r="H49" s="99">
        <f t="shared" si="6"/>
        <v>93612.94</v>
      </c>
      <c r="I49" s="125">
        <f t="shared" si="4"/>
        <v>79333</v>
      </c>
    </row>
    <row r="50" spans="1:9" ht="13.5" thickBot="1">
      <c r="A50" s="129" t="s">
        <v>33</v>
      </c>
      <c r="B50" s="128" t="s">
        <v>93</v>
      </c>
      <c r="C50" s="103">
        <v>0.22</v>
      </c>
      <c r="D50" s="82">
        <v>81683</v>
      </c>
      <c r="E50" s="127">
        <v>1100</v>
      </c>
      <c r="F50" s="99">
        <v>0</v>
      </c>
      <c r="G50" s="92">
        <f t="shared" si="5"/>
        <v>14504.939999999999</v>
      </c>
      <c r="H50" s="99">
        <f t="shared" si="6"/>
        <v>95087.94</v>
      </c>
      <c r="I50" s="125">
        <f t="shared" si="4"/>
        <v>80583</v>
      </c>
    </row>
    <row r="51" spans="1:9" ht="13.5" thickBot="1">
      <c r="A51" s="107" t="s">
        <v>33</v>
      </c>
      <c r="B51" s="102" t="s">
        <v>91</v>
      </c>
      <c r="C51" s="103"/>
      <c r="D51" s="82">
        <v>76153</v>
      </c>
      <c r="E51" s="127">
        <v>1100</v>
      </c>
      <c r="F51" s="99">
        <v>0</v>
      </c>
      <c r="G51" s="92">
        <f t="shared" si="5"/>
        <v>13509.539999999999</v>
      </c>
      <c r="H51" s="99">
        <f t="shared" si="6"/>
        <v>88562.54</v>
      </c>
      <c r="I51" s="125">
        <f t="shared" si="4"/>
        <v>75053</v>
      </c>
    </row>
    <row r="52" spans="1:9" ht="13.5" thickBot="1">
      <c r="A52" s="107" t="s">
        <v>33</v>
      </c>
      <c r="B52" s="102" t="s">
        <v>111</v>
      </c>
      <c r="C52" s="103"/>
      <c r="D52" s="82">
        <v>79023</v>
      </c>
      <c r="E52" s="127">
        <v>1100</v>
      </c>
      <c r="F52" s="99">
        <v>0</v>
      </c>
      <c r="G52" s="92">
        <f t="shared" si="5"/>
        <v>14026.14</v>
      </c>
      <c r="H52" s="99">
        <f t="shared" si="6"/>
        <v>91949.14</v>
      </c>
      <c r="I52" s="125">
        <f t="shared" si="4"/>
        <v>77923</v>
      </c>
    </row>
    <row r="53" spans="1:9" ht="13.5" thickBot="1">
      <c r="A53" s="129" t="s">
        <v>2</v>
      </c>
      <c r="B53" s="128" t="s">
        <v>3</v>
      </c>
      <c r="C53" s="103" t="s">
        <v>27</v>
      </c>
      <c r="D53" s="82">
        <v>70961</v>
      </c>
      <c r="E53" s="127">
        <v>0</v>
      </c>
      <c r="F53" s="99">
        <v>0</v>
      </c>
      <c r="G53" s="92">
        <f t="shared" si="5"/>
        <v>12772.98</v>
      </c>
      <c r="H53" s="99">
        <f t="shared" si="6"/>
        <v>83733.98</v>
      </c>
      <c r="I53" s="125">
        <f t="shared" si="4"/>
        <v>70961</v>
      </c>
    </row>
    <row r="54" spans="1:9" ht="13.5" thickBot="1">
      <c r="A54" s="129" t="s">
        <v>2</v>
      </c>
      <c r="B54" s="128" t="s">
        <v>4</v>
      </c>
      <c r="C54" s="103" t="s">
        <v>27</v>
      </c>
      <c r="D54" s="82">
        <v>66268</v>
      </c>
      <c r="E54" s="127">
        <v>0</v>
      </c>
      <c r="F54" s="99">
        <v>0</v>
      </c>
      <c r="G54" s="92">
        <f t="shared" si="5"/>
        <v>11928.24</v>
      </c>
      <c r="H54" s="99">
        <f t="shared" si="6"/>
        <v>78196.24</v>
      </c>
      <c r="I54" s="125">
        <f t="shared" si="4"/>
        <v>66268</v>
      </c>
    </row>
    <row r="55" spans="1:9" ht="13.5" thickBot="1">
      <c r="A55" s="107" t="s">
        <v>2</v>
      </c>
      <c r="B55" s="102" t="s">
        <v>13</v>
      </c>
      <c r="C55" s="103" t="s">
        <v>27</v>
      </c>
      <c r="D55" s="82">
        <v>70198</v>
      </c>
      <c r="E55" s="127">
        <v>0</v>
      </c>
      <c r="F55" s="99">
        <v>0</v>
      </c>
      <c r="G55" s="92">
        <f t="shared" si="5"/>
        <v>12635.64</v>
      </c>
      <c r="H55" s="99">
        <f t="shared" si="6"/>
        <v>82833.64</v>
      </c>
      <c r="I55" s="125">
        <f t="shared" si="4"/>
        <v>70198</v>
      </c>
    </row>
    <row r="56" spans="1:9" ht="13.5" thickBot="1">
      <c r="A56" s="18" t="s">
        <v>2</v>
      </c>
      <c r="B56" s="19" t="s">
        <v>28</v>
      </c>
      <c r="C56" s="108" t="s">
        <v>27</v>
      </c>
      <c r="D56" s="83">
        <v>72043</v>
      </c>
      <c r="E56" s="130">
        <v>0</v>
      </c>
      <c r="F56" s="99">
        <v>0</v>
      </c>
      <c r="G56" s="92">
        <f t="shared" si="5"/>
        <v>12967.74</v>
      </c>
      <c r="H56" s="99">
        <f t="shared" si="6"/>
        <v>85010.74</v>
      </c>
      <c r="I56" s="125">
        <f t="shared" si="4"/>
        <v>72043</v>
      </c>
    </row>
    <row r="57" spans="2:8" ht="13.5" thickBot="1">
      <c r="B57" s="132"/>
      <c r="D57" s="133"/>
      <c r="E57" s="133"/>
      <c r="F57" s="133"/>
      <c r="G57" s="133"/>
      <c r="H57" s="133"/>
    </row>
    <row r="58" spans="1:9" ht="16.5" thickBot="1">
      <c r="A58" s="246" t="s">
        <v>25</v>
      </c>
      <c r="B58" s="247"/>
      <c r="C58" s="247"/>
      <c r="D58" s="247"/>
      <c r="E58" s="247"/>
      <c r="F58" s="247"/>
      <c r="G58" s="247"/>
      <c r="H58" s="247"/>
      <c r="I58" s="248"/>
    </row>
    <row r="59" spans="1:9" ht="13.5" thickBot="1">
      <c r="A59" s="276" t="s">
        <v>14</v>
      </c>
      <c r="B59" s="277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ht="13.5" thickBot="1">
      <c r="A60" s="138" t="s">
        <v>30</v>
      </c>
      <c r="B60" s="138" t="s">
        <v>80</v>
      </c>
      <c r="C60" s="139">
        <v>0.92</v>
      </c>
      <c r="D60" s="224">
        <v>75933</v>
      </c>
      <c r="E60" s="125">
        <v>1100</v>
      </c>
      <c r="F60" s="99">
        <v>0</v>
      </c>
      <c r="G60" s="92">
        <f aca="true" t="shared" si="7" ref="G60:G69">(D60-E60-F60)*18%</f>
        <v>13469.939999999999</v>
      </c>
      <c r="H60" s="99">
        <f aca="true" t="shared" si="8" ref="H60:H69">D60-E60-F60+G60</f>
        <v>88302.94</v>
      </c>
      <c r="I60" s="125">
        <f aca="true" t="shared" si="9" ref="I60:I69">H60-G60</f>
        <v>74833</v>
      </c>
    </row>
    <row r="61" spans="1:9" ht="13.5" thickBot="1">
      <c r="A61" s="121" t="s">
        <v>173</v>
      </c>
      <c r="B61" s="121" t="s">
        <v>170</v>
      </c>
      <c r="C61" s="103">
        <v>1.1</v>
      </c>
      <c r="D61" s="224">
        <v>75933</v>
      </c>
      <c r="E61" s="127">
        <v>1100</v>
      </c>
      <c r="F61" s="99">
        <v>0</v>
      </c>
      <c r="G61" s="92">
        <f t="shared" si="7"/>
        <v>13469.939999999999</v>
      </c>
      <c r="H61" s="99">
        <f t="shared" si="8"/>
        <v>88302.94</v>
      </c>
      <c r="I61" s="125">
        <f>H61-G61</f>
        <v>74833</v>
      </c>
    </row>
    <row r="62" spans="1:9" ht="13.5" thickBot="1">
      <c r="A62" s="121" t="s">
        <v>30</v>
      </c>
      <c r="B62" s="121" t="s">
        <v>120</v>
      </c>
      <c r="C62" s="103">
        <v>2</v>
      </c>
      <c r="D62" s="224">
        <v>75933</v>
      </c>
      <c r="E62" s="127">
        <v>1100</v>
      </c>
      <c r="F62" s="99">
        <v>0</v>
      </c>
      <c r="G62" s="92">
        <f t="shared" si="7"/>
        <v>13469.939999999999</v>
      </c>
      <c r="H62" s="99">
        <f t="shared" si="8"/>
        <v>88302.94</v>
      </c>
      <c r="I62" s="125">
        <f t="shared" si="9"/>
        <v>74833</v>
      </c>
    </row>
    <row r="63" spans="1:9" ht="13.5" thickBot="1">
      <c r="A63" s="121" t="s">
        <v>30</v>
      </c>
      <c r="B63" s="121" t="s">
        <v>169</v>
      </c>
      <c r="C63" s="103">
        <v>3</v>
      </c>
      <c r="D63" s="222">
        <v>76583</v>
      </c>
      <c r="E63" s="127">
        <v>1100</v>
      </c>
      <c r="F63" s="99">
        <v>0</v>
      </c>
      <c r="G63" s="92">
        <f t="shared" si="7"/>
        <v>13586.939999999999</v>
      </c>
      <c r="H63" s="99">
        <f t="shared" si="8"/>
        <v>89069.94</v>
      </c>
      <c r="I63" s="125">
        <f t="shared" si="9"/>
        <v>75483</v>
      </c>
    </row>
    <row r="64" spans="1:9" ht="13.5" thickBot="1">
      <c r="A64" s="121" t="s">
        <v>74</v>
      </c>
      <c r="B64" s="121" t="s">
        <v>12</v>
      </c>
      <c r="C64" s="103">
        <v>4.2</v>
      </c>
      <c r="D64" s="222">
        <v>83755</v>
      </c>
      <c r="E64" s="127">
        <v>1100</v>
      </c>
      <c r="F64" s="99">
        <v>0</v>
      </c>
      <c r="G64" s="92">
        <f t="shared" si="7"/>
        <v>14877.9</v>
      </c>
      <c r="H64" s="99">
        <f t="shared" si="8"/>
        <v>97532.9</v>
      </c>
      <c r="I64" s="125">
        <f t="shared" si="9"/>
        <v>82655</v>
      </c>
    </row>
    <row r="65" spans="1:9" ht="13.5" thickBot="1">
      <c r="A65" s="121" t="s">
        <v>36</v>
      </c>
      <c r="B65" s="121" t="s">
        <v>35</v>
      </c>
      <c r="C65" s="103">
        <v>6.5</v>
      </c>
      <c r="D65" s="222">
        <v>83498</v>
      </c>
      <c r="E65" s="127">
        <v>1100</v>
      </c>
      <c r="F65" s="99">
        <v>0</v>
      </c>
      <c r="G65" s="92">
        <f t="shared" si="7"/>
        <v>14831.64</v>
      </c>
      <c r="H65" s="99">
        <f t="shared" si="8"/>
        <v>97229.64</v>
      </c>
      <c r="I65" s="125">
        <f t="shared" si="9"/>
        <v>82398</v>
      </c>
    </row>
    <row r="66" spans="1:9" ht="13.5" thickBot="1">
      <c r="A66" s="121" t="s">
        <v>73</v>
      </c>
      <c r="B66" s="121" t="s">
        <v>72</v>
      </c>
      <c r="C66" s="103">
        <v>50</v>
      </c>
      <c r="D66" s="222">
        <v>85618</v>
      </c>
      <c r="E66" s="127">
        <v>1100</v>
      </c>
      <c r="F66" s="99">
        <v>0</v>
      </c>
      <c r="G66" s="92">
        <f t="shared" si="7"/>
        <v>15213.24</v>
      </c>
      <c r="H66" s="99">
        <f t="shared" si="8"/>
        <v>99731.24</v>
      </c>
      <c r="I66" s="125">
        <f t="shared" si="9"/>
        <v>84518</v>
      </c>
    </row>
    <row r="67" spans="1:9" ht="13.5" thickBot="1">
      <c r="A67" s="121" t="s">
        <v>2</v>
      </c>
      <c r="B67" s="121" t="s">
        <v>29</v>
      </c>
      <c r="C67" s="103" t="s">
        <v>27</v>
      </c>
      <c r="D67" s="222">
        <v>76198</v>
      </c>
      <c r="E67" s="127">
        <v>0</v>
      </c>
      <c r="F67" s="99">
        <v>0</v>
      </c>
      <c r="G67" s="92">
        <f t="shared" si="7"/>
        <v>13715.64</v>
      </c>
      <c r="H67" s="99">
        <f t="shared" si="8"/>
        <v>89913.64</v>
      </c>
      <c r="I67" s="125">
        <f t="shared" si="9"/>
        <v>76198</v>
      </c>
    </row>
    <row r="68" spans="1:9" ht="13.5" thickBot="1">
      <c r="A68" s="121" t="s">
        <v>2</v>
      </c>
      <c r="B68" s="121" t="s">
        <v>31</v>
      </c>
      <c r="C68" s="103" t="s">
        <v>27</v>
      </c>
      <c r="D68" s="222">
        <v>75941</v>
      </c>
      <c r="E68" s="127">
        <v>0</v>
      </c>
      <c r="F68" s="99">
        <v>0</v>
      </c>
      <c r="G68" s="92">
        <f t="shared" si="7"/>
        <v>13669.38</v>
      </c>
      <c r="H68" s="99">
        <f t="shared" si="8"/>
        <v>89610.38</v>
      </c>
      <c r="I68" s="125">
        <f t="shared" si="9"/>
        <v>75941</v>
      </c>
    </row>
    <row r="69" spans="1:9" ht="12.75">
      <c r="A69" s="121" t="s">
        <v>2</v>
      </c>
      <c r="B69" s="121" t="s">
        <v>32</v>
      </c>
      <c r="C69" s="103" t="s">
        <v>27</v>
      </c>
      <c r="D69" s="222">
        <v>69053</v>
      </c>
      <c r="E69" s="127">
        <v>0</v>
      </c>
      <c r="F69" s="99">
        <v>0</v>
      </c>
      <c r="G69" s="92">
        <f t="shared" si="7"/>
        <v>12429.539999999999</v>
      </c>
      <c r="H69" s="99">
        <f t="shared" si="8"/>
        <v>81482.54</v>
      </c>
      <c r="I69" s="125">
        <f t="shared" si="9"/>
        <v>69053</v>
      </c>
    </row>
    <row r="70" spans="1:9" s="124" customFormat="1" ht="12.75">
      <c r="A70" s="185"/>
      <c r="B70" s="185"/>
      <c r="C70" s="185"/>
      <c r="D70" s="185"/>
      <c r="E70" s="185"/>
      <c r="F70" s="185"/>
      <c r="G70" s="185"/>
      <c r="H70" s="185"/>
      <c r="I70" s="185"/>
    </row>
    <row r="71" ht="12.75">
      <c r="I71" s="124"/>
    </row>
    <row r="72" spans="1:8" ht="12.75">
      <c r="A72" s="278"/>
      <c r="B72" s="278"/>
      <c r="C72" s="278"/>
      <c r="D72" s="278"/>
      <c r="E72" s="278"/>
      <c r="F72" s="278"/>
      <c r="G72" s="278"/>
      <c r="H72" s="278"/>
    </row>
    <row r="74" spans="1:8" ht="12.75">
      <c r="A74" s="306" t="s">
        <v>141</v>
      </c>
      <c r="B74" s="306"/>
      <c r="C74" s="306"/>
      <c r="D74" s="306"/>
      <c r="E74" s="306"/>
      <c r="F74" s="306"/>
      <c r="G74" s="306"/>
      <c r="H74" s="306"/>
    </row>
    <row r="75" spans="1:8" ht="13.5" thickBot="1">
      <c r="A75" s="160"/>
      <c r="B75" s="160"/>
      <c r="C75" s="160"/>
      <c r="D75" s="160"/>
      <c r="E75" s="160"/>
      <c r="F75" s="160"/>
      <c r="G75" s="160"/>
      <c r="H75" s="160"/>
    </row>
    <row r="76" spans="1:8" ht="13.5" thickBot="1">
      <c r="A76" s="187" t="s">
        <v>142</v>
      </c>
      <c r="B76" s="188">
        <v>150</v>
      </c>
      <c r="C76" s="189"/>
      <c r="D76" s="87"/>
      <c r="E76" s="87"/>
      <c r="F76" s="87"/>
      <c r="G76" s="87"/>
      <c r="H76" s="87"/>
    </row>
    <row r="77" spans="1:8" ht="13.5" thickBot="1">
      <c r="A77" s="190" t="s">
        <v>143</v>
      </c>
      <c r="B77" s="191">
        <v>50</v>
      </c>
      <c r="C77" s="192"/>
      <c r="D77" s="193"/>
      <c r="E77" s="193"/>
      <c r="F77" s="193"/>
      <c r="G77" s="193"/>
      <c r="H77" s="194"/>
    </row>
    <row r="78" spans="1:8" ht="13.5" thickBot="1">
      <c r="A78" s="190" t="s">
        <v>144</v>
      </c>
      <c r="B78" s="191">
        <v>500</v>
      </c>
      <c r="C78" s="192"/>
      <c r="D78" s="193"/>
      <c r="E78" s="193"/>
      <c r="F78" s="193"/>
      <c r="G78" s="193"/>
      <c r="H78" s="194"/>
    </row>
    <row r="79" spans="1:8" ht="13.5" thickBot="1">
      <c r="A79" s="190" t="s">
        <v>143</v>
      </c>
      <c r="B79" s="191">
        <v>50</v>
      </c>
      <c r="C79" s="160"/>
      <c r="D79" s="160"/>
      <c r="E79" s="160"/>
      <c r="F79" s="160"/>
      <c r="G79" s="160"/>
      <c r="H79" s="160"/>
    </row>
    <row r="80" spans="1:2" ht="13.5" thickBot="1">
      <c r="A80" s="190" t="s">
        <v>144</v>
      </c>
      <c r="B80" s="191">
        <v>500</v>
      </c>
    </row>
    <row r="81" spans="1:2" ht="13.5" thickBot="1">
      <c r="A81" s="190" t="s">
        <v>145</v>
      </c>
      <c r="B81" s="191">
        <v>900</v>
      </c>
    </row>
    <row r="82" spans="1:2" ht="13.5" thickBot="1">
      <c r="A82" s="190" t="s">
        <v>146</v>
      </c>
      <c r="B82" s="191">
        <v>1400</v>
      </c>
    </row>
    <row r="83" spans="1:2" ht="13.5" thickBot="1">
      <c r="A83" s="190" t="s">
        <v>147</v>
      </c>
      <c r="B83" s="191">
        <v>600</v>
      </c>
    </row>
    <row r="84" spans="1:2" ht="13.5" thickBot="1">
      <c r="A84" s="190" t="s">
        <v>147</v>
      </c>
      <c r="B84" s="191">
        <v>600</v>
      </c>
    </row>
    <row r="85" spans="1:2" ht="13.5" thickBot="1">
      <c r="A85" s="190" t="s">
        <v>148</v>
      </c>
      <c r="B85" s="191">
        <v>200</v>
      </c>
    </row>
    <row r="86" spans="1:2" ht="13.5" thickBot="1">
      <c r="A86" s="190" t="s">
        <v>149</v>
      </c>
      <c r="B86" s="191">
        <v>500</v>
      </c>
    </row>
    <row r="87" spans="1:2" ht="13.5" thickBot="1">
      <c r="A87" s="190" t="s">
        <v>150</v>
      </c>
      <c r="B87" s="191">
        <v>700</v>
      </c>
    </row>
    <row r="88" spans="1:2" ht="13.5" thickBot="1">
      <c r="A88" s="190" t="s">
        <v>151</v>
      </c>
      <c r="B88" s="191">
        <v>200</v>
      </c>
    </row>
    <row r="90" ht="12.75">
      <c r="A90" s="48" t="s">
        <v>152</v>
      </c>
    </row>
  </sheetData>
  <sheetProtection/>
  <mergeCells count="15">
    <mergeCell ref="A3:H3"/>
    <mergeCell ref="A2:H2"/>
    <mergeCell ref="A4:H4"/>
    <mergeCell ref="A5:H5"/>
    <mergeCell ref="A6:H6"/>
    <mergeCell ref="A9:I9"/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31">
      <selection activeCell="K13" sqref="K13"/>
    </sheetView>
  </sheetViews>
  <sheetFormatPr defaultColWidth="9.140625" defaultRowHeight="12.75"/>
  <cols>
    <col min="1" max="1" width="11.8515625" style="109" customWidth="1"/>
    <col min="2" max="2" width="20.28125" style="109" customWidth="1"/>
    <col min="3" max="3" width="8.7109375" style="109" customWidth="1"/>
    <col min="4" max="6" width="11.421875" style="109" customWidth="1"/>
    <col min="7" max="7" width="13.00390625" style="109" customWidth="1"/>
    <col min="8" max="8" width="12.421875" style="109" customWidth="1"/>
    <col min="9" max="9" width="13.140625" style="109" bestFit="1" customWidth="1"/>
    <col min="10" max="16384" width="9.140625" style="109" customWidth="1"/>
  </cols>
  <sheetData>
    <row r="1" spans="1:8" s="131" customFormat="1" ht="23.25">
      <c r="A1" s="255" t="s">
        <v>87</v>
      </c>
      <c r="B1" s="256"/>
      <c r="C1" s="256"/>
      <c r="D1" s="256"/>
      <c r="E1" s="256"/>
      <c r="F1" s="256"/>
      <c r="G1" s="256"/>
      <c r="H1" s="256"/>
    </row>
    <row r="2" spans="1:8" s="131" customFormat="1" ht="16.5">
      <c r="A2" s="158" t="s">
        <v>82</v>
      </c>
      <c r="B2" s="159"/>
      <c r="C2" s="159"/>
      <c r="D2" s="159"/>
      <c r="E2" s="159"/>
      <c r="F2" s="159"/>
      <c r="G2" s="159"/>
      <c r="H2" s="159"/>
    </row>
    <row r="3" spans="1:8" s="195" customFormat="1" ht="12.75">
      <c r="A3" s="315" t="s">
        <v>83</v>
      </c>
      <c r="B3" s="315"/>
      <c r="C3" s="315"/>
      <c r="D3" s="315"/>
      <c r="E3" s="315"/>
      <c r="F3" s="315"/>
      <c r="G3" s="315"/>
      <c r="H3" s="315"/>
    </row>
    <row r="4" spans="1:8" s="195" customFormat="1" ht="12.75">
      <c r="A4" s="315" t="s">
        <v>84</v>
      </c>
      <c r="B4" s="315"/>
      <c r="C4" s="315"/>
      <c r="D4" s="315"/>
      <c r="E4" s="315"/>
      <c r="F4" s="315"/>
      <c r="G4" s="315"/>
      <c r="H4" s="315"/>
    </row>
    <row r="5" spans="1:8" s="195" customFormat="1" ht="12.75">
      <c r="A5" s="315" t="s">
        <v>85</v>
      </c>
      <c r="B5" s="315"/>
      <c r="C5" s="315"/>
      <c r="D5" s="315"/>
      <c r="E5" s="315"/>
      <c r="F5" s="315"/>
      <c r="G5" s="315"/>
      <c r="H5" s="315"/>
    </row>
    <row r="6" spans="1:8" ht="15">
      <c r="A6" s="316" t="s">
        <v>86</v>
      </c>
      <c r="B6" s="316"/>
      <c r="C6" s="316"/>
      <c r="D6" s="316"/>
      <c r="E6" s="316"/>
      <c r="F6" s="316"/>
      <c r="G6" s="316"/>
      <c r="H6" s="316"/>
    </row>
    <row r="7" spans="1:8" ht="15.75" thickBot="1">
      <c r="A7" s="196"/>
      <c r="B7" s="196"/>
      <c r="C7" s="196"/>
      <c r="D7" s="196"/>
      <c r="E7" s="196"/>
      <c r="F7" s="196"/>
      <c r="G7" s="196"/>
      <c r="H7" s="196"/>
    </row>
    <row r="8" spans="1:9" ht="13.5" thickBot="1">
      <c r="A8" s="267" t="s">
        <v>187</v>
      </c>
      <c r="B8" s="268"/>
      <c r="C8" s="268"/>
      <c r="D8" s="268"/>
      <c r="E8" s="268"/>
      <c r="F8" s="268"/>
      <c r="G8" s="268"/>
      <c r="H8" s="268"/>
      <c r="I8" s="269"/>
    </row>
    <row r="9" spans="1:9" ht="13.5" thickBot="1">
      <c r="A9" s="267" t="s">
        <v>26</v>
      </c>
      <c r="B9" s="268"/>
      <c r="C9" s="268"/>
      <c r="D9" s="268"/>
      <c r="E9" s="268"/>
      <c r="F9" s="268"/>
      <c r="G9" s="268"/>
      <c r="H9" s="268"/>
      <c r="I9" s="269"/>
    </row>
    <row r="10" spans="1:9" ht="13.5" thickBot="1">
      <c r="A10" s="270" t="s">
        <v>14</v>
      </c>
      <c r="B10" s="271"/>
      <c r="C10" s="112" t="s">
        <v>7</v>
      </c>
      <c r="D10" s="114" t="s">
        <v>0</v>
      </c>
      <c r="E10" s="115" t="s">
        <v>15</v>
      </c>
      <c r="F10" s="116"/>
      <c r="G10" s="114" t="s">
        <v>167</v>
      </c>
      <c r="H10" s="117" t="s">
        <v>1</v>
      </c>
      <c r="I10" s="52" t="s">
        <v>69</v>
      </c>
    </row>
    <row r="11" spans="1:11" ht="13.5" thickBot="1">
      <c r="A11" s="96" t="s">
        <v>155</v>
      </c>
      <c r="B11" s="97" t="s">
        <v>102</v>
      </c>
      <c r="C11" s="98">
        <v>11</v>
      </c>
      <c r="D11" s="81">
        <v>87379</v>
      </c>
      <c r="E11" s="92">
        <v>1100</v>
      </c>
      <c r="F11" s="92"/>
      <c r="G11" s="92">
        <f>(D11-E11)*18%</f>
        <v>15530.22</v>
      </c>
      <c r="H11" s="92">
        <f>D11-E11+G11</f>
        <v>101809.22</v>
      </c>
      <c r="I11" s="100">
        <f>H11-G11</f>
        <v>86279</v>
      </c>
      <c r="K11" s="111"/>
    </row>
    <row r="12" spans="1:11" ht="13.5" thickBot="1">
      <c r="A12" s="107" t="s">
        <v>155</v>
      </c>
      <c r="B12" s="102" t="s">
        <v>98</v>
      </c>
      <c r="C12" s="103" t="s">
        <v>101</v>
      </c>
      <c r="D12" s="82">
        <v>86579</v>
      </c>
      <c r="E12" s="93">
        <v>1100</v>
      </c>
      <c r="F12" s="93"/>
      <c r="G12" s="93">
        <f aca="true" t="shared" si="0" ref="G12:G32">(D12-E12)*18%</f>
        <v>15386.22</v>
      </c>
      <c r="H12" s="93">
        <f aca="true" t="shared" si="1" ref="H12:H32">D12-E12+G12</f>
        <v>100865.22</v>
      </c>
      <c r="I12" s="100">
        <f aca="true" t="shared" si="2" ref="I12:I32">H12-G12</f>
        <v>85479</v>
      </c>
      <c r="K12" s="111"/>
    </row>
    <row r="13" spans="1:11" ht="13.5" thickBot="1">
      <c r="A13" s="107" t="s">
        <v>155</v>
      </c>
      <c r="B13" s="102" t="s">
        <v>20</v>
      </c>
      <c r="C13" s="103">
        <v>6</v>
      </c>
      <c r="D13" s="82">
        <v>87629</v>
      </c>
      <c r="E13" s="93">
        <v>1100</v>
      </c>
      <c r="F13" s="93"/>
      <c r="G13" s="93">
        <f t="shared" si="0"/>
        <v>15575.22</v>
      </c>
      <c r="H13" s="93">
        <f t="shared" si="1"/>
        <v>102104.22</v>
      </c>
      <c r="I13" s="100">
        <f t="shared" si="2"/>
        <v>86529</v>
      </c>
      <c r="K13" s="111"/>
    </row>
    <row r="14" spans="1:11" ht="13.5" thickBot="1">
      <c r="A14" s="107" t="s">
        <v>155</v>
      </c>
      <c r="B14" s="102" t="s">
        <v>21</v>
      </c>
      <c r="C14" s="103">
        <v>3</v>
      </c>
      <c r="D14" s="82">
        <v>87829</v>
      </c>
      <c r="E14" s="93">
        <v>1100</v>
      </c>
      <c r="F14" s="93"/>
      <c r="G14" s="93">
        <f t="shared" si="0"/>
        <v>15611.22</v>
      </c>
      <c r="H14" s="93">
        <f t="shared" si="1"/>
        <v>102340.22</v>
      </c>
      <c r="I14" s="100">
        <f t="shared" si="2"/>
        <v>86729</v>
      </c>
      <c r="K14" s="111"/>
    </row>
    <row r="15" spans="1:11" ht="13.5" thickBot="1">
      <c r="A15" s="107" t="s">
        <v>155</v>
      </c>
      <c r="B15" s="102" t="s">
        <v>164</v>
      </c>
      <c r="C15" s="103">
        <v>3.4</v>
      </c>
      <c r="D15" s="82">
        <v>90449</v>
      </c>
      <c r="E15" s="93">
        <v>1100</v>
      </c>
      <c r="F15" s="93"/>
      <c r="G15" s="93">
        <f t="shared" si="0"/>
        <v>16082.82</v>
      </c>
      <c r="H15" s="93">
        <f t="shared" si="1"/>
        <v>105431.82</v>
      </c>
      <c r="I15" s="100">
        <f t="shared" si="2"/>
        <v>89349</v>
      </c>
      <c r="K15" s="111"/>
    </row>
    <row r="16" spans="1:11" ht="13.5" thickBot="1">
      <c r="A16" s="107" t="s">
        <v>6</v>
      </c>
      <c r="B16" s="102" t="s">
        <v>17</v>
      </c>
      <c r="C16" s="103">
        <v>3</v>
      </c>
      <c r="D16" s="82">
        <v>88629</v>
      </c>
      <c r="E16" s="93">
        <v>1100</v>
      </c>
      <c r="F16" s="93"/>
      <c r="G16" s="93">
        <f t="shared" si="0"/>
        <v>15755.22</v>
      </c>
      <c r="H16" s="93">
        <f t="shared" si="1"/>
        <v>103284.22</v>
      </c>
      <c r="I16" s="100">
        <f t="shared" si="2"/>
        <v>87529</v>
      </c>
      <c r="K16" s="111"/>
    </row>
    <row r="17" spans="1:11" ht="13.5" thickBot="1">
      <c r="A17" s="107" t="s">
        <v>18</v>
      </c>
      <c r="B17" s="102" t="s">
        <v>19</v>
      </c>
      <c r="C17" s="103">
        <v>11</v>
      </c>
      <c r="D17" s="82">
        <v>88779</v>
      </c>
      <c r="E17" s="93">
        <v>1100</v>
      </c>
      <c r="F17" s="93"/>
      <c r="G17" s="93">
        <f t="shared" si="0"/>
        <v>15782.22</v>
      </c>
      <c r="H17" s="93">
        <f t="shared" si="1"/>
        <v>103461.22</v>
      </c>
      <c r="I17" s="100">
        <f t="shared" si="2"/>
        <v>87679</v>
      </c>
      <c r="K17" s="111"/>
    </row>
    <row r="18" spans="1:11" ht="13.5" thickBot="1">
      <c r="A18" s="107" t="s">
        <v>156</v>
      </c>
      <c r="B18" s="102" t="s">
        <v>79</v>
      </c>
      <c r="C18" s="103">
        <v>12</v>
      </c>
      <c r="D18" s="82">
        <v>95259</v>
      </c>
      <c r="E18" s="93">
        <v>1100</v>
      </c>
      <c r="F18" s="93"/>
      <c r="G18" s="93">
        <f t="shared" si="0"/>
        <v>16948.62</v>
      </c>
      <c r="H18" s="93">
        <f t="shared" si="1"/>
        <v>111107.62</v>
      </c>
      <c r="I18" s="100">
        <f t="shared" si="2"/>
        <v>94159</v>
      </c>
      <c r="K18" s="111"/>
    </row>
    <row r="19" spans="1:11" ht="13.5" thickBot="1">
      <c r="A19" s="107" t="s">
        <v>95</v>
      </c>
      <c r="B19" s="102" t="s">
        <v>96</v>
      </c>
      <c r="C19" s="103"/>
      <c r="D19" s="82">
        <v>94459</v>
      </c>
      <c r="E19" s="93">
        <v>1100</v>
      </c>
      <c r="F19" s="93"/>
      <c r="G19" s="93">
        <f t="shared" si="0"/>
        <v>16804.62</v>
      </c>
      <c r="H19" s="93">
        <f t="shared" si="1"/>
        <v>110163.62</v>
      </c>
      <c r="I19" s="100">
        <f t="shared" si="2"/>
        <v>93359</v>
      </c>
      <c r="K19" s="111"/>
    </row>
    <row r="20" spans="1:11" ht="13.5" thickBot="1">
      <c r="A20" s="107" t="s">
        <v>104</v>
      </c>
      <c r="B20" s="102" t="s">
        <v>105</v>
      </c>
      <c r="C20" s="103">
        <v>12</v>
      </c>
      <c r="D20" s="82">
        <v>89309</v>
      </c>
      <c r="E20" s="93">
        <v>1100</v>
      </c>
      <c r="F20" s="93"/>
      <c r="G20" s="93">
        <f t="shared" si="0"/>
        <v>15877.619999999999</v>
      </c>
      <c r="H20" s="93">
        <f t="shared" si="1"/>
        <v>104086.62</v>
      </c>
      <c r="I20" s="100">
        <f t="shared" si="2"/>
        <v>88209</v>
      </c>
      <c r="K20" s="111"/>
    </row>
    <row r="21" spans="1:11" ht="13.5" thickBot="1">
      <c r="A21" s="107" t="s">
        <v>104</v>
      </c>
      <c r="B21" s="102" t="s">
        <v>153</v>
      </c>
      <c r="C21" s="103">
        <v>10</v>
      </c>
      <c r="D21" s="82">
        <v>91159</v>
      </c>
      <c r="E21" s="93">
        <v>1100</v>
      </c>
      <c r="F21" s="93"/>
      <c r="G21" s="93">
        <f t="shared" si="0"/>
        <v>16210.619999999999</v>
      </c>
      <c r="H21" s="93">
        <f t="shared" si="1"/>
        <v>106269.62</v>
      </c>
      <c r="I21" s="100">
        <f t="shared" si="2"/>
        <v>90059</v>
      </c>
      <c r="K21" s="111"/>
    </row>
    <row r="22" spans="1:11" ht="13.5" thickBot="1">
      <c r="A22" s="107" t="s">
        <v>104</v>
      </c>
      <c r="B22" s="102" t="s">
        <v>94</v>
      </c>
      <c r="C22" s="103">
        <v>1.9</v>
      </c>
      <c r="D22" s="82">
        <v>96059</v>
      </c>
      <c r="E22" s="93">
        <v>1100</v>
      </c>
      <c r="F22" s="93"/>
      <c r="G22" s="93">
        <f t="shared" si="0"/>
        <v>17092.62</v>
      </c>
      <c r="H22" s="93">
        <f t="shared" si="1"/>
        <v>112051.62</v>
      </c>
      <c r="I22" s="100">
        <f t="shared" si="2"/>
        <v>94959</v>
      </c>
      <c r="K22" s="111"/>
    </row>
    <row r="23" spans="1:11" ht="13.5" thickBot="1">
      <c r="A23" s="107" t="s">
        <v>104</v>
      </c>
      <c r="B23" s="102" t="s">
        <v>81</v>
      </c>
      <c r="C23" s="103">
        <v>3</v>
      </c>
      <c r="D23" s="82">
        <v>89209</v>
      </c>
      <c r="E23" s="93">
        <v>1100</v>
      </c>
      <c r="F23" s="93"/>
      <c r="G23" s="93">
        <f t="shared" si="0"/>
        <v>15859.619999999999</v>
      </c>
      <c r="H23" s="93">
        <f t="shared" si="1"/>
        <v>103968.62</v>
      </c>
      <c r="I23" s="100">
        <f t="shared" si="2"/>
        <v>88109</v>
      </c>
      <c r="K23" s="111"/>
    </row>
    <row r="24" spans="1:11" ht="13.5" thickBot="1">
      <c r="A24" s="107" t="s">
        <v>104</v>
      </c>
      <c r="B24" s="102" t="s">
        <v>90</v>
      </c>
      <c r="C24" s="103">
        <v>8</v>
      </c>
      <c r="D24" s="82">
        <v>92609</v>
      </c>
      <c r="E24" s="93">
        <v>1100</v>
      </c>
      <c r="F24" s="93"/>
      <c r="G24" s="93">
        <f t="shared" si="0"/>
        <v>16471.62</v>
      </c>
      <c r="H24" s="93">
        <f t="shared" si="1"/>
        <v>107980.62</v>
      </c>
      <c r="I24" s="100">
        <f t="shared" si="2"/>
        <v>91509</v>
      </c>
      <c r="K24" s="111"/>
    </row>
    <row r="25" spans="1:11" ht="13.5" thickBot="1">
      <c r="A25" s="107" t="s">
        <v>104</v>
      </c>
      <c r="B25" s="102" t="s">
        <v>103</v>
      </c>
      <c r="C25" s="103"/>
      <c r="D25" s="82">
        <v>91809</v>
      </c>
      <c r="E25" s="93">
        <v>1100</v>
      </c>
      <c r="F25" s="93"/>
      <c r="G25" s="93">
        <f t="shared" si="0"/>
        <v>16327.619999999999</v>
      </c>
      <c r="H25" s="93">
        <f t="shared" si="1"/>
        <v>107036.62</v>
      </c>
      <c r="I25" s="100">
        <f t="shared" si="2"/>
        <v>90709</v>
      </c>
      <c r="K25" s="111"/>
    </row>
    <row r="26" spans="1:11" ht="13.5" thickBot="1">
      <c r="A26" s="107" t="s">
        <v>160</v>
      </c>
      <c r="B26" s="102" t="s">
        <v>161</v>
      </c>
      <c r="C26" s="103">
        <v>40</v>
      </c>
      <c r="D26" s="82">
        <v>90859</v>
      </c>
      <c r="E26" s="93">
        <v>1100</v>
      </c>
      <c r="F26" s="93"/>
      <c r="G26" s="93">
        <f t="shared" si="0"/>
        <v>16156.619999999999</v>
      </c>
      <c r="H26" s="93">
        <f t="shared" si="1"/>
        <v>105915.62</v>
      </c>
      <c r="I26" s="100">
        <f t="shared" si="2"/>
        <v>89759</v>
      </c>
      <c r="K26" s="111"/>
    </row>
    <row r="27" spans="1:11" ht="13.5" thickBot="1">
      <c r="A27" s="107" t="s">
        <v>160</v>
      </c>
      <c r="B27" s="102" t="s">
        <v>159</v>
      </c>
      <c r="C27" s="103">
        <v>8</v>
      </c>
      <c r="D27" s="82">
        <v>89389</v>
      </c>
      <c r="E27" s="93">
        <v>1100</v>
      </c>
      <c r="F27" s="93"/>
      <c r="G27" s="93">
        <f t="shared" si="0"/>
        <v>15892.019999999999</v>
      </c>
      <c r="H27" s="93">
        <f t="shared" si="1"/>
        <v>104181.02</v>
      </c>
      <c r="I27" s="100">
        <f t="shared" si="2"/>
        <v>88289</v>
      </c>
      <c r="K27" s="111"/>
    </row>
    <row r="28" spans="1:11" ht="13.5" thickBot="1">
      <c r="A28" s="107" t="s">
        <v>160</v>
      </c>
      <c r="B28" s="102" t="s">
        <v>162</v>
      </c>
      <c r="C28" s="103">
        <v>65</v>
      </c>
      <c r="D28" s="82">
        <v>90759</v>
      </c>
      <c r="E28" s="93">
        <v>1100</v>
      </c>
      <c r="F28" s="93"/>
      <c r="G28" s="93">
        <f t="shared" si="0"/>
        <v>16138.619999999999</v>
      </c>
      <c r="H28" s="93">
        <f t="shared" si="1"/>
        <v>105797.62</v>
      </c>
      <c r="I28" s="100">
        <f t="shared" si="2"/>
        <v>89659</v>
      </c>
      <c r="K28" s="111"/>
    </row>
    <row r="29" spans="1:11" ht="13.5" thickBot="1">
      <c r="A29" s="107" t="s">
        <v>160</v>
      </c>
      <c r="B29" s="102" t="s">
        <v>163</v>
      </c>
      <c r="C29" s="103">
        <v>55</v>
      </c>
      <c r="D29" s="82">
        <v>90709</v>
      </c>
      <c r="E29" s="93">
        <v>1100</v>
      </c>
      <c r="F29" s="93"/>
      <c r="G29" s="93">
        <f t="shared" si="0"/>
        <v>16129.619999999999</v>
      </c>
      <c r="H29" s="93">
        <f t="shared" si="1"/>
        <v>105738.62</v>
      </c>
      <c r="I29" s="100">
        <f t="shared" si="2"/>
        <v>89609</v>
      </c>
      <c r="K29" s="111"/>
    </row>
    <row r="30" spans="1:11" ht="13.5" thickBot="1">
      <c r="A30" s="107" t="s">
        <v>166</v>
      </c>
      <c r="B30" s="102" t="s">
        <v>165</v>
      </c>
      <c r="C30" s="103">
        <v>3</v>
      </c>
      <c r="D30" s="82">
        <v>91629</v>
      </c>
      <c r="E30" s="93">
        <v>1100</v>
      </c>
      <c r="F30" s="93"/>
      <c r="G30" s="93">
        <f t="shared" si="0"/>
        <v>16295.22</v>
      </c>
      <c r="H30" s="93">
        <f t="shared" si="1"/>
        <v>106824.22</v>
      </c>
      <c r="I30" s="100">
        <f t="shared" si="2"/>
        <v>90529</v>
      </c>
      <c r="K30" s="111"/>
    </row>
    <row r="31" spans="1:11" ht="13.5" thickBot="1">
      <c r="A31" s="198"/>
      <c r="B31" s="167" t="s">
        <v>171</v>
      </c>
      <c r="C31" s="168"/>
      <c r="D31" s="83">
        <v>91979</v>
      </c>
      <c r="E31" s="94">
        <v>1100</v>
      </c>
      <c r="F31" s="94"/>
      <c r="G31" s="94">
        <f>(D31-E31)*18%</f>
        <v>16358.22</v>
      </c>
      <c r="H31" s="94">
        <f>D31-E31+G31</f>
        <v>107237.22</v>
      </c>
      <c r="I31" s="100">
        <f>H31-G31</f>
        <v>90879</v>
      </c>
      <c r="K31" s="111"/>
    </row>
    <row r="32" spans="1:11" ht="13.5" thickBot="1">
      <c r="A32" s="199" t="s">
        <v>97</v>
      </c>
      <c r="B32" s="170" t="s">
        <v>99</v>
      </c>
      <c r="C32" s="108" t="s">
        <v>100</v>
      </c>
      <c r="D32" s="83">
        <v>91979</v>
      </c>
      <c r="E32" s="94">
        <v>1100</v>
      </c>
      <c r="F32" s="94"/>
      <c r="G32" s="94">
        <f t="shared" si="0"/>
        <v>16358.22</v>
      </c>
      <c r="H32" s="94">
        <f t="shared" si="1"/>
        <v>107237.22</v>
      </c>
      <c r="I32" s="100">
        <f t="shared" si="2"/>
        <v>90879</v>
      </c>
      <c r="K32" s="111"/>
    </row>
    <row r="33" spans="2:8" ht="13.5" thickBot="1">
      <c r="B33" s="110"/>
      <c r="D33" s="111"/>
      <c r="E33" s="111"/>
      <c r="F33" s="111"/>
      <c r="G33" s="111"/>
      <c r="H33" s="111"/>
    </row>
    <row r="34" spans="1:9" ht="13.5" thickBot="1">
      <c r="A34" s="267" t="s">
        <v>22</v>
      </c>
      <c r="B34" s="268"/>
      <c r="C34" s="268"/>
      <c r="D34" s="268"/>
      <c r="E34" s="268"/>
      <c r="F34" s="268"/>
      <c r="G34" s="268"/>
      <c r="H34" s="268"/>
      <c r="I34" s="269"/>
    </row>
    <row r="35" spans="1:9" ht="13.5" thickBot="1">
      <c r="A35" s="317" t="s">
        <v>14</v>
      </c>
      <c r="B35" s="318"/>
      <c r="C35" s="200" t="s">
        <v>7</v>
      </c>
      <c r="D35" s="114" t="s">
        <v>0</v>
      </c>
      <c r="E35" s="115" t="s">
        <v>15</v>
      </c>
      <c r="F35" s="116"/>
      <c r="G35" s="114" t="s">
        <v>167</v>
      </c>
      <c r="H35" s="117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81">
        <v>78418</v>
      </c>
      <c r="E36" s="92">
        <v>1100</v>
      </c>
      <c r="F36" s="99">
        <v>0</v>
      </c>
      <c r="G36" s="92">
        <f>(D36-E36-F36)*18%</f>
        <v>13917.24</v>
      </c>
      <c r="H36" s="92">
        <f>D36-E36-F36+G36</f>
        <v>91235.24</v>
      </c>
      <c r="I36" s="100">
        <f aca="true" t="shared" si="3" ref="I36:I53">H36-G36</f>
        <v>77318</v>
      </c>
    </row>
    <row r="37" spans="1:9" ht="13.5" thickBot="1">
      <c r="A37" s="101" t="s">
        <v>107</v>
      </c>
      <c r="B37" s="102" t="s">
        <v>106</v>
      </c>
      <c r="C37" s="103">
        <v>1.2</v>
      </c>
      <c r="D37" s="82">
        <v>77588</v>
      </c>
      <c r="E37" s="93">
        <v>1100</v>
      </c>
      <c r="F37" s="99">
        <v>0</v>
      </c>
      <c r="G37" s="92">
        <f aca="true" t="shared" si="4" ref="G37:G53">(D37-E37-F37)*18%</f>
        <v>13767.84</v>
      </c>
      <c r="H37" s="92">
        <f aca="true" t="shared" si="5" ref="H37:H53">D37-E37-F37+G37</f>
        <v>90255.84</v>
      </c>
      <c r="I37" s="100">
        <f t="shared" si="3"/>
        <v>76488</v>
      </c>
    </row>
    <row r="38" spans="1:9" s="239" customFormat="1" ht="13.5" thickBot="1">
      <c r="A38" s="232" t="s">
        <v>5</v>
      </c>
      <c r="B38" s="233" t="s">
        <v>172</v>
      </c>
      <c r="C38" s="234">
        <v>2.7</v>
      </c>
      <c r="D38" s="235">
        <v>73208</v>
      </c>
      <c r="E38" s="235">
        <v>1100</v>
      </c>
      <c r="F38" s="236">
        <v>0</v>
      </c>
      <c r="G38" s="237">
        <f>(D38-E38-F38)*18%</f>
        <v>12979.439999999999</v>
      </c>
      <c r="H38" s="237">
        <f>D38-E38-F38+G38</f>
        <v>85087.44</v>
      </c>
      <c r="I38" s="238">
        <f>H38-G38</f>
        <v>72108</v>
      </c>
    </row>
    <row r="39" spans="1:9" ht="13.5" thickBot="1">
      <c r="A39" s="101" t="s">
        <v>5</v>
      </c>
      <c r="B39" s="105" t="s">
        <v>11</v>
      </c>
      <c r="C39" s="103">
        <v>8</v>
      </c>
      <c r="D39" s="82">
        <v>73908</v>
      </c>
      <c r="E39" s="93">
        <v>1100</v>
      </c>
      <c r="F39" s="99">
        <v>0</v>
      </c>
      <c r="G39" s="92">
        <f t="shared" si="4"/>
        <v>13105.439999999999</v>
      </c>
      <c r="H39" s="92">
        <f t="shared" si="5"/>
        <v>85913.44</v>
      </c>
      <c r="I39" s="100">
        <f t="shared" si="3"/>
        <v>72808</v>
      </c>
    </row>
    <row r="40" spans="1:9" ht="13.5" thickBot="1">
      <c r="A40" s="106" t="s">
        <v>5</v>
      </c>
      <c r="B40" s="105" t="s">
        <v>108</v>
      </c>
      <c r="C40" s="103">
        <v>8</v>
      </c>
      <c r="D40" s="82">
        <v>75228</v>
      </c>
      <c r="E40" s="93">
        <v>1100</v>
      </c>
      <c r="F40" s="99">
        <v>0</v>
      </c>
      <c r="G40" s="92">
        <f t="shared" si="4"/>
        <v>13343.039999999999</v>
      </c>
      <c r="H40" s="92">
        <f t="shared" si="5"/>
        <v>87471.04</v>
      </c>
      <c r="I40" s="100">
        <f t="shared" si="3"/>
        <v>74128</v>
      </c>
    </row>
    <row r="41" spans="1:9" ht="13.5" thickBot="1">
      <c r="A41" s="106" t="s">
        <v>24</v>
      </c>
      <c r="B41" s="105" t="s">
        <v>89</v>
      </c>
      <c r="C41" s="103">
        <v>18</v>
      </c>
      <c r="D41" s="82">
        <v>74678</v>
      </c>
      <c r="E41" s="93">
        <v>1100</v>
      </c>
      <c r="F41" s="99">
        <v>0</v>
      </c>
      <c r="G41" s="92">
        <f t="shared" si="4"/>
        <v>13244.039999999999</v>
      </c>
      <c r="H41" s="92">
        <f t="shared" si="5"/>
        <v>86822.04</v>
      </c>
      <c r="I41" s="100">
        <f t="shared" si="3"/>
        <v>73578</v>
      </c>
    </row>
    <row r="42" spans="1:9" ht="13.5" thickBot="1">
      <c r="A42" s="106" t="s">
        <v>9</v>
      </c>
      <c r="B42" s="105" t="s">
        <v>8</v>
      </c>
      <c r="C42" s="103">
        <v>1.2</v>
      </c>
      <c r="D42" s="82">
        <v>73858</v>
      </c>
      <c r="E42" s="93">
        <v>1100</v>
      </c>
      <c r="F42" s="99">
        <v>0</v>
      </c>
      <c r="G42" s="92">
        <f t="shared" si="4"/>
        <v>13096.439999999999</v>
      </c>
      <c r="H42" s="92">
        <f t="shared" si="5"/>
        <v>85854.44</v>
      </c>
      <c r="I42" s="100">
        <f t="shared" si="3"/>
        <v>72758</v>
      </c>
    </row>
    <row r="43" spans="1:9" ht="13.5" thickBot="1">
      <c r="A43" s="106" t="s">
        <v>71</v>
      </c>
      <c r="B43" s="105" t="s">
        <v>70</v>
      </c>
      <c r="C43" s="103">
        <v>0.35</v>
      </c>
      <c r="D43" s="82">
        <v>75564</v>
      </c>
      <c r="E43" s="93">
        <v>1100</v>
      </c>
      <c r="F43" s="99">
        <v>0</v>
      </c>
      <c r="G43" s="92">
        <f t="shared" si="4"/>
        <v>13403.519999999999</v>
      </c>
      <c r="H43" s="92">
        <f t="shared" si="5"/>
        <v>87867.52</v>
      </c>
      <c r="I43" s="100">
        <f t="shared" si="3"/>
        <v>74464</v>
      </c>
    </row>
    <row r="44" spans="1:9" ht="13.5" thickBot="1">
      <c r="A44" s="106" t="s">
        <v>10</v>
      </c>
      <c r="B44" s="105" t="s">
        <v>114</v>
      </c>
      <c r="C44" s="103">
        <v>0.28</v>
      </c>
      <c r="D44" s="82">
        <v>76661</v>
      </c>
      <c r="E44" s="93">
        <v>1100</v>
      </c>
      <c r="F44" s="99">
        <v>0</v>
      </c>
      <c r="G44" s="92">
        <f t="shared" si="4"/>
        <v>13600.98</v>
      </c>
      <c r="H44" s="92">
        <f t="shared" si="5"/>
        <v>89161.98</v>
      </c>
      <c r="I44" s="100">
        <f t="shared" si="3"/>
        <v>75561</v>
      </c>
    </row>
    <row r="45" spans="1:9" ht="13.5" thickBot="1">
      <c r="A45" s="106" t="s">
        <v>10</v>
      </c>
      <c r="B45" s="105" t="s">
        <v>112</v>
      </c>
      <c r="C45" s="103">
        <v>0.22</v>
      </c>
      <c r="D45" s="82">
        <v>76661</v>
      </c>
      <c r="E45" s="93">
        <v>1100</v>
      </c>
      <c r="F45" s="99">
        <v>0</v>
      </c>
      <c r="G45" s="92">
        <f t="shared" si="4"/>
        <v>13600.98</v>
      </c>
      <c r="H45" s="92">
        <f t="shared" si="5"/>
        <v>89161.98</v>
      </c>
      <c r="I45" s="100">
        <f t="shared" si="3"/>
        <v>75561</v>
      </c>
    </row>
    <row r="46" spans="1:9" ht="13.5" thickBot="1">
      <c r="A46" s="106" t="s">
        <v>33</v>
      </c>
      <c r="B46" s="105" t="s">
        <v>34</v>
      </c>
      <c r="C46" s="103">
        <v>0.43</v>
      </c>
      <c r="D46" s="82">
        <v>80221</v>
      </c>
      <c r="E46" s="93">
        <v>1100</v>
      </c>
      <c r="F46" s="99">
        <v>0</v>
      </c>
      <c r="G46" s="92">
        <f t="shared" si="4"/>
        <v>14241.779999999999</v>
      </c>
      <c r="H46" s="92">
        <f t="shared" si="5"/>
        <v>93362.78</v>
      </c>
      <c r="I46" s="100">
        <f t="shared" si="3"/>
        <v>79121</v>
      </c>
    </row>
    <row r="47" spans="1:9" ht="13.5" thickBot="1">
      <c r="A47" s="106" t="s">
        <v>33</v>
      </c>
      <c r="B47" s="105" t="s">
        <v>93</v>
      </c>
      <c r="C47" s="103">
        <v>0.22</v>
      </c>
      <c r="D47" s="82">
        <v>81321</v>
      </c>
      <c r="E47" s="93">
        <v>1100</v>
      </c>
      <c r="F47" s="99">
        <v>0</v>
      </c>
      <c r="G47" s="92">
        <f t="shared" si="4"/>
        <v>14439.779999999999</v>
      </c>
      <c r="H47" s="92">
        <f t="shared" si="5"/>
        <v>94660.78</v>
      </c>
      <c r="I47" s="100">
        <f t="shared" si="3"/>
        <v>80221</v>
      </c>
    </row>
    <row r="48" spans="1:9" ht="13.5" thickBot="1">
      <c r="A48" s="107" t="s">
        <v>33</v>
      </c>
      <c r="B48" s="102" t="s">
        <v>91</v>
      </c>
      <c r="C48" s="103"/>
      <c r="D48" s="82">
        <v>77541</v>
      </c>
      <c r="E48" s="93">
        <v>1100</v>
      </c>
      <c r="F48" s="99">
        <v>0</v>
      </c>
      <c r="G48" s="92">
        <f t="shared" si="4"/>
        <v>13759.38</v>
      </c>
      <c r="H48" s="92">
        <f t="shared" si="5"/>
        <v>90200.38</v>
      </c>
      <c r="I48" s="100">
        <f t="shared" si="3"/>
        <v>76441</v>
      </c>
    </row>
    <row r="49" spans="1:9" ht="13.5" thickBot="1">
      <c r="A49" s="107" t="s">
        <v>33</v>
      </c>
      <c r="B49" s="102" t="s">
        <v>111</v>
      </c>
      <c r="C49" s="103"/>
      <c r="D49" s="82">
        <v>78061</v>
      </c>
      <c r="E49" s="93">
        <v>1100</v>
      </c>
      <c r="F49" s="99">
        <v>0</v>
      </c>
      <c r="G49" s="92">
        <f t="shared" si="4"/>
        <v>13852.98</v>
      </c>
      <c r="H49" s="92">
        <f t="shared" si="5"/>
        <v>90813.98</v>
      </c>
      <c r="I49" s="100">
        <f t="shared" si="3"/>
        <v>76961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82">
        <v>70861</v>
      </c>
      <c r="E50" s="93">
        <v>0</v>
      </c>
      <c r="F50" s="99">
        <v>0</v>
      </c>
      <c r="G50" s="92">
        <f t="shared" si="4"/>
        <v>12754.98</v>
      </c>
      <c r="H50" s="92">
        <f t="shared" si="5"/>
        <v>83615.98</v>
      </c>
      <c r="I50" s="100">
        <f t="shared" si="3"/>
        <v>70861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82">
        <v>65421</v>
      </c>
      <c r="E51" s="93">
        <v>0</v>
      </c>
      <c r="F51" s="99">
        <v>0</v>
      </c>
      <c r="G51" s="92">
        <f t="shared" si="4"/>
        <v>11775.779999999999</v>
      </c>
      <c r="H51" s="92">
        <f t="shared" si="5"/>
        <v>77196.78</v>
      </c>
      <c r="I51" s="100">
        <f t="shared" si="3"/>
        <v>65421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82">
        <v>69398</v>
      </c>
      <c r="E52" s="93">
        <v>0</v>
      </c>
      <c r="F52" s="99">
        <v>0</v>
      </c>
      <c r="G52" s="92">
        <f t="shared" si="4"/>
        <v>12491.64</v>
      </c>
      <c r="H52" s="92">
        <f t="shared" si="5"/>
        <v>81889.64</v>
      </c>
      <c r="I52" s="100">
        <f t="shared" si="3"/>
        <v>69398</v>
      </c>
    </row>
    <row r="53" spans="1:9" ht="13.5" thickBot="1">
      <c r="A53" s="58" t="s">
        <v>2</v>
      </c>
      <c r="B53" s="59" t="s">
        <v>28</v>
      </c>
      <c r="C53" s="108" t="s">
        <v>27</v>
      </c>
      <c r="D53" s="83">
        <v>71531</v>
      </c>
      <c r="E53" s="94">
        <v>0</v>
      </c>
      <c r="F53" s="99">
        <v>0</v>
      </c>
      <c r="G53" s="92">
        <f t="shared" si="4"/>
        <v>12875.58</v>
      </c>
      <c r="H53" s="92">
        <f t="shared" si="5"/>
        <v>84406.58</v>
      </c>
      <c r="I53" s="100">
        <f t="shared" si="3"/>
        <v>71531</v>
      </c>
    </row>
    <row r="54" spans="2:8" ht="15" customHeight="1" thickBot="1">
      <c r="B54" s="110"/>
      <c r="D54" s="111"/>
      <c r="E54" s="111"/>
      <c r="F54" s="111"/>
      <c r="G54" s="111"/>
      <c r="H54" s="111"/>
    </row>
    <row r="55" spans="1:9" ht="13.5" thickBot="1">
      <c r="A55" s="267" t="s">
        <v>25</v>
      </c>
      <c r="B55" s="268"/>
      <c r="C55" s="268"/>
      <c r="D55" s="268"/>
      <c r="E55" s="268"/>
      <c r="F55" s="268"/>
      <c r="G55" s="268"/>
      <c r="H55" s="268"/>
      <c r="I55" s="269"/>
    </row>
    <row r="56" spans="1:9" ht="13.5" thickBot="1">
      <c r="A56" s="270" t="s">
        <v>14</v>
      </c>
      <c r="B56" s="271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11" ht="13.5" thickBot="1">
      <c r="A57" s="118" t="s">
        <v>30</v>
      </c>
      <c r="B57" s="119" t="s">
        <v>80</v>
      </c>
      <c r="C57" s="98">
        <v>0.92</v>
      </c>
      <c r="D57" s="221">
        <v>75271</v>
      </c>
      <c r="E57" s="92">
        <v>1100</v>
      </c>
      <c r="F57" s="99">
        <v>0</v>
      </c>
      <c r="G57" s="92">
        <f aca="true" t="shared" si="6" ref="G57:G66">(D57-E57-F57)*18%</f>
        <v>13350.779999999999</v>
      </c>
      <c r="H57" s="92">
        <f aca="true" t="shared" si="7" ref="H57:H66">D57-E57-F57+G57</f>
        <v>87521.78</v>
      </c>
      <c r="I57" s="100">
        <f aca="true" t="shared" si="8" ref="I57:I66">H57-G57</f>
        <v>74171</v>
      </c>
      <c r="K57" s="201"/>
    </row>
    <row r="58" spans="1:9" ht="13.5" thickBot="1">
      <c r="A58" s="120" t="s">
        <v>173</v>
      </c>
      <c r="B58" s="121" t="s">
        <v>170</v>
      </c>
      <c r="C58" s="103">
        <v>1.1</v>
      </c>
      <c r="D58" s="222">
        <v>75271</v>
      </c>
      <c r="E58" s="93">
        <v>1100</v>
      </c>
      <c r="F58" s="99">
        <v>0</v>
      </c>
      <c r="G58" s="92">
        <f t="shared" si="6"/>
        <v>13350.779999999999</v>
      </c>
      <c r="H58" s="92">
        <f t="shared" si="7"/>
        <v>87521.78</v>
      </c>
      <c r="I58" s="100">
        <f>H58-G58</f>
        <v>74171</v>
      </c>
    </row>
    <row r="59" spans="1:9" ht="13.5" thickBot="1">
      <c r="A59" s="120" t="s">
        <v>30</v>
      </c>
      <c r="B59" s="121" t="s">
        <v>120</v>
      </c>
      <c r="C59" s="103">
        <v>2</v>
      </c>
      <c r="D59" s="222">
        <v>75271</v>
      </c>
      <c r="E59" s="93">
        <v>1100</v>
      </c>
      <c r="F59" s="99">
        <v>0</v>
      </c>
      <c r="G59" s="92">
        <f t="shared" si="6"/>
        <v>13350.779999999999</v>
      </c>
      <c r="H59" s="92">
        <f t="shared" si="7"/>
        <v>87521.78</v>
      </c>
      <c r="I59" s="100">
        <f t="shared" si="8"/>
        <v>74171</v>
      </c>
    </row>
    <row r="60" spans="1:9" ht="13.5" thickBot="1">
      <c r="A60" s="120" t="s">
        <v>30</v>
      </c>
      <c r="B60" s="121" t="s">
        <v>169</v>
      </c>
      <c r="C60" s="103">
        <v>3</v>
      </c>
      <c r="D60" s="222">
        <v>76471</v>
      </c>
      <c r="E60" s="93">
        <v>1100</v>
      </c>
      <c r="F60" s="99">
        <v>0</v>
      </c>
      <c r="G60" s="92">
        <f t="shared" si="6"/>
        <v>13566.779999999999</v>
      </c>
      <c r="H60" s="92">
        <f t="shared" si="7"/>
        <v>88937.78</v>
      </c>
      <c r="I60" s="100">
        <f t="shared" si="8"/>
        <v>75371</v>
      </c>
    </row>
    <row r="61" spans="1:9" ht="13.5" thickBot="1">
      <c r="A61" s="120" t="s">
        <v>74</v>
      </c>
      <c r="B61" s="121" t="s">
        <v>12</v>
      </c>
      <c r="C61" s="103">
        <v>4.2</v>
      </c>
      <c r="D61" s="222">
        <v>83858</v>
      </c>
      <c r="E61" s="93">
        <v>1100</v>
      </c>
      <c r="F61" s="99">
        <v>0</v>
      </c>
      <c r="G61" s="92">
        <f t="shared" si="6"/>
        <v>14896.439999999999</v>
      </c>
      <c r="H61" s="92">
        <f t="shared" si="7"/>
        <v>97654.44</v>
      </c>
      <c r="I61" s="100">
        <f t="shared" si="8"/>
        <v>82758</v>
      </c>
    </row>
    <row r="62" spans="1:9" ht="13.5" thickBot="1">
      <c r="A62" s="120" t="s">
        <v>36</v>
      </c>
      <c r="B62" s="121" t="s">
        <v>35</v>
      </c>
      <c r="C62" s="103">
        <v>6.5</v>
      </c>
      <c r="D62" s="222">
        <v>83048</v>
      </c>
      <c r="E62" s="93">
        <v>1100</v>
      </c>
      <c r="F62" s="99">
        <v>0</v>
      </c>
      <c r="G62" s="92">
        <f t="shared" si="6"/>
        <v>14750.64</v>
      </c>
      <c r="H62" s="92">
        <f t="shared" si="7"/>
        <v>96698.64</v>
      </c>
      <c r="I62" s="100">
        <f t="shared" si="8"/>
        <v>81948</v>
      </c>
    </row>
    <row r="63" spans="1:9" ht="13.5" thickBot="1">
      <c r="A63" s="120" t="s">
        <v>73</v>
      </c>
      <c r="B63" s="121" t="s">
        <v>72</v>
      </c>
      <c r="C63" s="103">
        <v>50</v>
      </c>
      <c r="D63" s="222">
        <v>84718</v>
      </c>
      <c r="E63" s="93">
        <v>1100</v>
      </c>
      <c r="F63" s="99">
        <v>0</v>
      </c>
      <c r="G63" s="92">
        <f t="shared" si="6"/>
        <v>15051.24</v>
      </c>
      <c r="H63" s="92">
        <f t="shared" si="7"/>
        <v>98669.24</v>
      </c>
      <c r="I63" s="100">
        <f t="shared" si="8"/>
        <v>83618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222">
        <v>76301</v>
      </c>
      <c r="E64" s="93">
        <v>0</v>
      </c>
      <c r="F64" s="99">
        <v>0</v>
      </c>
      <c r="G64" s="92">
        <f t="shared" si="6"/>
        <v>13734.18</v>
      </c>
      <c r="H64" s="92">
        <f t="shared" si="7"/>
        <v>90035.18</v>
      </c>
      <c r="I64" s="100">
        <f t="shared" si="8"/>
        <v>76301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222">
        <v>75491</v>
      </c>
      <c r="E65" s="93">
        <v>0</v>
      </c>
      <c r="F65" s="99">
        <v>0</v>
      </c>
      <c r="G65" s="92">
        <f t="shared" si="6"/>
        <v>13588.38</v>
      </c>
      <c r="H65" s="92">
        <f t="shared" si="7"/>
        <v>89079.38</v>
      </c>
      <c r="I65" s="100">
        <f t="shared" si="8"/>
        <v>75491</v>
      </c>
    </row>
    <row r="66" spans="1:9" ht="12.75">
      <c r="A66" s="120" t="s">
        <v>2</v>
      </c>
      <c r="B66" s="121" t="s">
        <v>32</v>
      </c>
      <c r="C66" s="103" t="s">
        <v>27</v>
      </c>
      <c r="D66" s="222">
        <v>68391</v>
      </c>
      <c r="E66" s="93">
        <v>0</v>
      </c>
      <c r="F66" s="99">
        <v>0</v>
      </c>
      <c r="G66" s="92">
        <f t="shared" si="6"/>
        <v>12310.38</v>
      </c>
      <c r="H66" s="92">
        <f t="shared" si="7"/>
        <v>80701.38</v>
      </c>
      <c r="I66" s="100">
        <f t="shared" si="8"/>
        <v>68391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124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ht="12.75">
      <c r="I69" s="124"/>
    </row>
    <row r="70" spans="1:8" ht="12.75">
      <c r="A70" s="124"/>
      <c r="B70" s="48"/>
      <c r="C70" s="48"/>
      <c r="D70" s="48"/>
      <c r="E70" s="48"/>
      <c r="F70" s="48"/>
      <c r="G70" s="48"/>
      <c r="H70" s="48"/>
    </row>
    <row r="71" spans="1:8" ht="12.75">
      <c r="A71" s="202"/>
      <c r="B71" s="202"/>
      <c r="C71" s="202"/>
      <c r="D71" s="202"/>
      <c r="E71" s="202"/>
      <c r="F71" s="202"/>
      <c r="G71" s="202"/>
      <c r="H71" s="202"/>
    </row>
    <row r="72" spans="1:8" ht="12.75">
      <c r="A72" s="278"/>
      <c r="B72" s="278"/>
      <c r="C72" s="87"/>
      <c r="D72" s="87"/>
      <c r="E72" s="87"/>
      <c r="F72" s="87"/>
      <c r="G72" s="87"/>
      <c r="H72" s="87"/>
    </row>
    <row r="73" spans="1:8" ht="12.75">
      <c r="A73" s="203"/>
      <c r="B73" s="204"/>
      <c r="C73" s="192"/>
      <c r="D73" s="193"/>
      <c r="E73" s="193"/>
      <c r="F73" s="193"/>
      <c r="G73" s="197"/>
      <c r="H73" s="197"/>
    </row>
    <row r="74" spans="1:8" ht="12.75">
      <c r="A74" s="203"/>
      <c r="B74" s="204"/>
      <c r="C74" s="192"/>
      <c r="D74" s="193"/>
      <c r="E74" s="193"/>
      <c r="F74" s="193"/>
      <c r="G74" s="197"/>
      <c r="H74" s="197"/>
    </row>
    <row r="75" spans="1:8" ht="12.75">
      <c r="A75" s="202"/>
      <c r="B75" s="202"/>
      <c r="C75" s="202"/>
      <c r="D75" s="202"/>
      <c r="E75" s="202"/>
      <c r="F75" s="202"/>
      <c r="G75" s="202"/>
      <c r="H75" s="202"/>
    </row>
  </sheetData>
  <sheetProtection/>
  <mergeCells count="13">
    <mergeCell ref="A1:H1"/>
    <mergeCell ref="A35:B35"/>
    <mergeCell ref="A55:I55"/>
    <mergeCell ref="A34:I34"/>
    <mergeCell ref="A8:I8"/>
    <mergeCell ref="A9:I9"/>
    <mergeCell ref="A72:B72"/>
    <mergeCell ref="A3:H3"/>
    <mergeCell ref="A4:H4"/>
    <mergeCell ref="A5:H5"/>
    <mergeCell ref="A6:H6"/>
    <mergeCell ref="A10:B10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2019-10-17T13:13:07Z</dcterms:modified>
  <cp:category/>
  <cp:version/>
  <cp:contentType/>
  <cp:contentStatus/>
</cp:coreProperties>
</file>