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40" tabRatio="713" activeTab="8"/>
  </bookViews>
  <sheets>
    <sheet name="DAMAN" sheetId="1" r:id="rId1"/>
    <sheet name="EX-DAMAN DEPOT" sheetId="2" r:id="rId2"/>
    <sheet name="EX-PUNE DEPOT" sheetId="3" r:id="rId3"/>
    <sheet name="VAPI RSC" sheetId="4" r:id="rId4"/>
    <sheet name="SILVASSA" sheetId="5" r:id="rId5"/>
    <sheet name="BOISAR" sheetId="6" r:id="rId6"/>
    <sheet name="SOLAN" sheetId="7" r:id="rId7"/>
    <sheet name="NASHIK RSC" sheetId="8" r:id="rId8"/>
    <sheet name="EX-VASAI DEPOT" sheetId="9" r:id="rId9"/>
    <sheet name="T&amp;C" sheetId="10" r:id="rId10"/>
  </sheets>
  <definedNames>
    <definedName name="_xlnm.Print_Area" localSheetId="5">'BOISAR'!$A$1:$M$68</definedName>
    <definedName name="_xlnm.Print_Area" localSheetId="0">'DAMAN'!$A$1:$M$68</definedName>
    <definedName name="_xlnm.Print_Area" localSheetId="7">'NASHIK RSC'!$A$1:$H$90</definedName>
    <definedName name="_xlnm.Print_Area" localSheetId="4">'SILVASSA'!$A$1:$L$66</definedName>
    <definedName name="_xlnm.Print_Area" localSheetId="6">'SOLAN'!$A$1:$M$70</definedName>
  </definedNames>
  <calcPr fullCalcOnLoad="1"/>
</workbook>
</file>

<file path=xl/sharedStrings.xml><?xml version="1.0" encoding="utf-8"?>
<sst xmlns="http://schemas.openxmlformats.org/spreadsheetml/2006/main" count="1396" uniqueCount="189">
  <si>
    <t>BASIC</t>
  </si>
  <si>
    <t>TOTAL</t>
  </si>
  <si>
    <t>UTILITY</t>
  </si>
  <si>
    <t>XEHD</t>
  </si>
  <si>
    <t>XMHD</t>
  </si>
  <si>
    <t>IM</t>
  </si>
  <si>
    <t>RAFFIA</t>
  </si>
  <si>
    <t>MFI</t>
  </si>
  <si>
    <t>012DB54</t>
  </si>
  <si>
    <t>GPBM</t>
  </si>
  <si>
    <t>HM</t>
  </si>
  <si>
    <t>080M60</t>
  </si>
  <si>
    <t>042R35A</t>
  </si>
  <si>
    <t>DXB</t>
  </si>
  <si>
    <t>GRADE</t>
  </si>
  <si>
    <t>(-) C D</t>
  </si>
  <si>
    <t xml:space="preserve"> + FREIGHT</t>
  </si>
  <si>
    <t>1030RG</t>
  </si>
  <si>
    <t>TQ</t>
  </si>
  <si>
    <t>1100FS</t>
  </si>
  <si>
    <t>1060MG</t>
  </si>
  <si>
    <t>1030MG</t>
  </si>
  <si>
    <t>H D P E</t>
  </si>
  <si>
    <t>010E52</t>
  </si>
  <si>
    <t>INJ.M.</t>
  </si>
  <si>
    <t>LLDPE</t>
  </si>
  <si>
    <t>PP</t>
  </si>
  <si>
    <t>NA</t>
  </si>
  <si>
    <t>DXF</t>
  </si>
  <si>
    <t>XRLL</t>
  </si>
  <si>
    <t>FILM</t>
  </si>
  <si>
    <t>XMLL</t>
  </si>
  <si>
    <t>XFLL</t>
  </si>
  <si>
    <t>PIPE</t>
  </si>
  <si>
    <t>004DP44 ( PE80 )</t>
  </si>
  <si>
    <t>065E24A</t>
  </si>
  <si>
    <t>EC</t>
  </si>
  <si>
    <t>A) Zonal General Trade Price (ZGTP)</t>
  </si>
  <si>
    <t xml:space="preserve">    a)   Gradewise Zonal GTP Ex-Works and Ex-Stockist Price of PP /PE are enclosed in Annexure-I</t>
  </si>
  <si>
    <t xml:space="preserve">    b)  Ex Stockist Prices include Excise Duty and Education Cess</t>
  </si>
  <si>
    <t xml:space="preserve">    c) ZGTP of non prime grades will be lower by Rs 796/MT for Ex Works Sales &amp; Ex Stockist Sales than the</t>
  </si>
  <si>
    <t xml:space="preserve">         respective prime grades</t>
  </si>
  <si>
    <t xml:space="preserve">    d) ZGTP of PP Utility grades for Ex Works Sales enclosed in Annexure-I</t>
  </si>
  <si>
    <t>I) Cash Discounts(CD) &amp; Early Payment Incentive( EPI)</t>
  </si>
  <si>
    <t xml:space="preserve">    b. All Ex Stock Sales will be cash only sales. No CD and Credit will be available on the Ex CS Sales</t>
  </si>
  <si>
    <t xml:space="preserve">    c. CD shall be applicable on Prime and Non Prime grades only</t>
  </si>
  <si>
    <t xml:space="preserve">    d. 14 Days Interest Free Credit (IFC) shall be applicable to Customers buying on Ex-Works Sales Only, on Credit in lieu of CD</t>
  </si>
  <si>
    <t xml:space="preserve">        and the same shall not be applicable on Ex-Stock Sales</t>
  </si>
  <si>
    <t xml:space="preserve">        is received before the IFC period.</t>
  </si>
  <si>
    <t>II) Monthly Upliftment Incentive (MUI)</t>
  </si>
  <si>
    <t xml:space="preserve">    a) MUI will be offered to customers for buying quantity of material as per monthly upliftment slabs.</t>
  </si>
  <si>
    <t xml:space="preserve">        MUI will be issued through credit notes in the subsequent month</t>
  </si>
  <si>
    <t xml:space="preserve">    b) Ex works quantities and Ex Stockist Sales can be clubbed together for applicability of MUI for the month</t>
  </si>
  <si>
    <t xml:space="preserve">    d) MUI will be applicable on Prime &amp; Non Prime Grades only</t>
  </si>
  <si>
    <t>III) Trade Discount (TD)</t>
  </si>
  <si>
    <t>C) Utility grades (UG)/ Plant Waste (PW)/ Sweep Grades (SG)</t>
  </si>
  <si>
    <t xml:space="preserve">    a) PP/PE -UG/PW &amp; SG would be sold on EX-WORKS and CASH TERMS only</t>
  </si>
  <si>
    <t xml:space="preserve">    b) MUI shall not be applicable either on UG/PW &amp; SG off take quantity or on Clubbing of UG/PW &amp;SG</t>
  </si>
  <si>
    <t xml:space="preserve">       off take quantity with any other grade.</t>
  </si>
  <si>
    <t xml:space="preserve">D) Delivery Charges Ex Panipat shall be billed as per actuals (Annexure - II) in addition to ZGTP. </t>
  </si>
  <si>
    <t xml:space="preserve">     Unloading and Varai Charges to be borne by the Customer.</t>
  </si>
  <si>
    <t xml:space="preserve">F) Freight, Loading and Varai Charges  on Ex Stockist Sales to be borne by the customers themselves:  </t>
  </si>
  <si>
    <t>G) Any local levies applicable on goods will be extra.</t>
  </si>
  <si>
    <t>H) Excise Duty, Cess, CST, VAT will be charged extra as applicable at the prevailing rates.</t>
  </si>
  <si>
    <t>I) Applicable, CST rate is 0.50%.</t>
  </si>
  <si>
    <t>J) Packaging :Prices are inclusive of standard packaging in 25 Kg bags</t>
  </si>
  <si>
    <t>K) Cut and torn bags</t>
  </si>
  <si>
    <t>ZGTP of cut and torn bags would be lower by Rs 800/MT than the corresponding ZGTP</t>
  </si>
  <si>
    <t>Material will be sold on actual weight basis.</t>
  </si>
  <si>
    <t>BASIC LANDED</t>
  </si>
  <si>
    <t>003DB52</t>
  </si>
  <si>
    <t>MBM</t>
  </si>
  <si>
    <t>500M24A</t>
  </si>
  <si>
    <t>LL -IM</t>
  </si>
  <si>
    <t>ROTO M</t>
  </si>
  <si>
    <t>Please Refer Terms &amp; Conditions</t>
  </si>
  <si>
    <t xml:space="preserve">                    LLDPE</t>
  </si>
  <si>
    <t xml:space="preserve">                                 PP</t>
  </si>
  <si>
    <t xml:space="preserve">                        H D P E</t>
  </si>
  <si>
    <t>2120MC</t>
  </si>
  <si>
    <t>010F18S/010F18A</t>
  </si>
  <si>
    <t>3030MG</t>
  </si>
  <si>
    <t>DEL CREDERE ASSOCIATE (DCA) CUM CONSIGNMENT STOCKIEST (CS) OF INDIAN OIL CORPORATION LIMITED FOR PE/PP</t>
  </si>
  <si>
    <t xml:space="preserve">B-11, WADALA UDYOG BHAVAN, </t>
  </si>
  <si>
    <t>WADALA, MUMBAI – 400 031 (INDIA)</t>
  </si>
  <si>
    <t>Tel: 022-40572999 (20 Lines) Fax: 022-40572900</t>
  </si>
  <si>
    <t>Email: boranagroup@gmail.com website: www.boranaplastic.net</t>
  </si>
  <si>
    <r>
      <t>BORANA PLASTIC LIMITED</t>
    </r>
    <r>
      <rPr>
        <sz val="18"/>
        <color indexed="8"/>
        <rFont val="Trebuchet MS"/>
        <family val="2"/>
      </rPr>
      <t xml:space="preserve"> </t>
    </r>
  </si>
  <si>
    <t>DCA CUM CS  OF INDIAN OIL CORPORATION LIMITED FOR PE/PP</t>
  </si>
  <si>
    <t>180M50</t>
  </si>
  <si>
    <t>5080MG</t>
  </si>
  <si>
    <t>010DP45 (PE 63)</t>
  </si>
  <si>
    <t xml:space="preserve">        Please Refer Terms &amp; Conditions </t>
  </si>
  <si>
    <t>002DP48P100</t>
  </si>
  <si>
    <t>2020EC</t>
  </si>
  <si>
    <t>BM/EXT</t>
  </si>
  <si>
    <t>2120MC-NP</t>
  </si>
  <si>
    <t>HOMO FIBRE</t>
  </si>
  <si>
    <t>1110MG/1200MG</t>
  </si>
  <si>
    <t>1350YG/1250YG</t>
  </si>
  <si>
    <t>38/25</t>
  </si>
  <si>
    <t>11/*20</t>
  </si>
  <si>
    <t>1110MA/1110MAS</t>
  </si>
  <si>
    <t>5080MG-NP</t>
  </si>
  <si>
    <t>PP CP</t>
  </si>
  <si>
    <t>3120MA</t>
  </si>
  <si>
    <t>012E50</t>
  </si>
  <si>
    <t>Raffia</t>
  </si>
  <si>
    <t>080M60U</t>
  </si>
  <si>
    <t>Would be charged from the date of invoice</t>
  </si>
  <si>
    <t>Sales from Depot: interest would be charged @24% p.a. from the date of Invoice</t>
  </si>
  <si>
    <t>010DP45U</t>
  </si>
  <si>
    <t>002DF50</t>
  </si>
  <si>
    <t xml:space="preserve">003DF49 </t>
  </si>
  <si>
    <t>003DF49</t>
  </si>
  <si>
    <t xml:space="preserve">    f. EPI will be applicable on Ex Works / Ex RSC Credit Sales only.</t>
  </si>
  <si>
    <t>E) Charges for Delievry Assistance (w.e.f. 01.04.2013) for Ex Panipat sales are enclosed in Annexure - II.</t>
  </si>
  <si>
    <t xml:space="preserve">L) against Cash Term sale : interest on late payment would be charged @24% p.a. upto 14 days and after 14 days interest @28% p.a. </t>
  </si>
  <si>
    <t>Against 14 days credit Term Sale : interest on late payment after due date would be charged at 28% p.a. from the due date</t>
  </si>
  <si>
    <t xml:space="preserve">M) LBT charges for Ex Vasai Sale.1.3% for Vasai customer &amp; out of Vasai Customer 0.13% </t>
  </si>
  <si>
    <t>020F18A</t>
  </si>
  <si>
    <t>Monthly Upliftment Incentive (MUI) for PP</t>
  </si>
  <si>
    <t>&gt;=15   &lt;  48</t>
  </si>
  <si>
    <t>&gt;=48   &lt; 128</t>
  </si>
  <si>
    <t>&gt;=128 &lt; 176</t>
  </si>
  <si>
    <t>&gt;=176 &lt; 352</t>
  </si>
  <si>
    <t>&gt;=352 &lt; 528</t>
  </si>
  <si>
    <t>&gt;=528 &lt; 720</t>
  </si>
  <si>
    <t>&gt;=720</t>
  </si>
  <si>
    <t>Monthly Upliftment Incentive (MUI) for PE</t>
  </si>
  <si>
    <t>&gt;=9   &lt;  27</t>
  </si>
  <si>
    <t>&gt;=27   &lt; 72</t>
  </si>
  <si>
    <t>&gt;=72 &lt;  99</t>
  </si>
  <si>
    <t>&gt;=99 &lt; 198</t>
  </si>
  <si>
    <t>&gt;=198 &lt; 297</t>
  </si>
  <si>
    <t>&gt;=297 &lt; 405</t>
  </si>
  <si>
    <t xml:space="preserve">&gt;=405 </t>
  </si>
  <si>
    <t>(-) C.D</t>
  </si>
  <si>
    <t>1110MG/1110MGS/1200MG</t>
  </si>
  <si>
    <t>4080 MH / 4100MH</t>
  </si>
  <si>
    <t>1350YG/1250YG/1200YG</t>
  </si>
  <si>
    <t>LOCATIONAL DISCOUNT /MT ON PRE EXCISE BASIS</t>
  </si>
  <si>
    <t>Amravati</t>
  </si>
  <si>
    <t>Aurangabad</t>
  </si>
  <si>
    <t>Jalna</t>
  </si>
  <si>
    <t>Kolhapur</t>
  </si>
  <si>
    <t>Latur</t>
  </si>
  <si>
    <t>Mumbai City</t>
  </si>
  <si>
    <t>Nagpur</t>
  </si>
  <si>
    <t>Pune</t>
  </si>
  <si>
    <t>Sindhudurg</t>
  </si>
  <si>
    <t>Thane</t>
  </si>
  <si>
    <t>ALL PRICES ARE EX- WEARHOUSE PRICE</t>
  </si>
  <si>
    <t>4080 MH/4100 MH</t>
  </si>
  <si>
    <t xml:space="preserve"> </t>
  </si>
  <si>
    <t>PP HP</t>
  </si>
  <si>
    <t>RCP</t>
  </si>
  <si>
    <t xml:space="preserve">    a. CD on Ex-Works sales will be Rs 1100/- per MT on pre-Excise basis for Cash Customers</t>
  </si>
  <si>
    <t xml:space="preserve">    e. An Early Payment Incentive (EPI) of Rs 78.6/ MT/Day will be applicable for Credit customers if payment</t>
  </si>
  <si>
    <t>4080MA</t>
  </si>
  <si>
    <t>PP ICP</t>
  </si>
  <si>
    <t>3400MN</t>
  </si>
  <si>
    <t>3650MN</t>
  </si>
  <si>
    <t>3550MN</t>
  </si>
  <si>
    <t>1030TC</t>
  </si>
  <si>
    <t>1030FG</t>
  </si>
  <si>
    <t>BOPP</t>
  </si>
  <si>
    <t>GST 18%</t>
  </si>
  <si>
    <t xml:space="preserve"> + 18% GST</t>
  </si>
  <si>
    <t>030F18A</t>
  </si>
  <si>
    <t>010L22S</t>
  </si>
  <si>
    <t>1350EG</t>
  </si>
  <si>
    <t>020M52</t>
  </si>
  <si>
    <t>DRIP PIPE</t>
  </si>
  <si>
    <t xml:space="preserve">    b) No TD will be applicable on Ex Stockist Prices on Prime &amp; Non-Prime grades of HDPE 010E52</t>
  </si>
  <si>
    <t xml:space="preserve">    c) TD of Rs. 2500/- per MT will be applicable on Prime &amp; Non-Prime grade fo 010DP45U on Pre GST basis. </t>
  </si>
  <si>
    <t xml:space="preserve">    a) TD of Rs.2000/- per MT will be applicable on Prime&amp;Non-Prime grades of 003DP47,004DP44 &amp; 002DP48 on post sale basis ( &lt;20 MT -1950/MT )</t>
  </si>
  <si>
    <t xml:space="preserve">    c) PE &amp; PP grades would not be allowed to be combined for the purpose of MUI applicability</t>
  </si>
  <si>
    <t>.</t>
  </si>
  <si>
    <t>PRICE LIST INDIAN OIL CORPORATION LTD. EX. PANIPAT WORKS - DAMAN W.E.F.01-01-2020</t>
  </si>
  <si>
    <t>PRICE LIST INDIAN OIL CORPORATION LTD. DOPW DAMAN DEPOT  W.E.F 01-01-2020</t>
  </si>
  <si>
    <t>PRICE LIST INDIAN OIL CORPORATION LTD. EX. CS VASAI DEPOT  W.E.F 01-01-2020</t>
  </si>
  <si>
    <t>PRICE LIST INDIAN OIL CORPORATION LTD. RSC NASIK DEPOT  W.E.F.01-01-2020</t>
  </si>
  <si>
    <t>PRICE LIST INDIAN OIL CORPORATION LTD. EX. PANIPAT WO0RKS - SOLAN   W.E.F.01-01-2020</t>
  </si>
  <si>
    <t>PRICE LIST INDIAN OIL CORPORATION LTD. EX. PANIPAT WORKS - BOISAR W.E.F.01-01-2020</t>
  </si>
  <si>
    <t>PRICE LIST INDIAN OIL CORPORATION LTD. EX. PANIPAT WORKS - SILVASSA W.E.F. 01-01-2020</t>
  </si>
  <si>
    <t>PRICE LIST INDIAN OIL CORPORATION LTD. RSC VAPI DEPOT  W.E.F.01-01-2020</t>
  </si>
  <si>
    <t>PRICE LIST INDIAN OIL CORPORATION LTD. DOPW PUNE DEPOT  W.E.F 01-01-2020</t>
  </si>
  <si>
    <t>Terms &amp; Conditons 01-01-2020</t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</si>
</sst>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Rs.&quot;#,##0_);\(&quot;Rs.&quot;#,##0\)"/>
    <numFmt numFmtId="183" formatCode="&quot;Rs.&quot;#,##0_);[Red]\(&quot;Rs.&quot;#,##0\)"/>
    <numFmt numFmtId="184" formatCode="&quot;Rs.&quot;#,##0.00_);\(&quot;Rs.&quot;#,##0.00\)"/>
    <numFmt numFmtId="185" formatCode="&quot;Rs.&quot;#,##0.00_);[Red]\(&quot;Rs.&quot;#,##0.00\)"/>
    <numFmt numFmtId="186" formatCode="_(&quot;Rs.&quot;* #,##0_);_(&quot;Rs.&quot;* \(#,##0\);_(&quot;Rs.&quot;* &quot;-&quot;_);_(@_)"/>
    <numFmt numFmtId="187" formatCode="_(&quot;Rs.&quot;* #,##0.00_);_(&quot;Rs.&quot;* \(#,##0.00\);_(&quot;Rs.&quot;* &quot;-&quot;??_);_(@_)"/>
    <numFmt numFmtId="188" formatCode="0.0"/>
    <numFmt numFmtId="189" formatCode="dd/mm/yyyy;@"/>
    <numFmt numFmtId="190" formatCode="0.00;[Red]0.00"/>
    <numFmt numFmtId="191" formatCode="0;[Red]0"/>
    <numFmt numFmtId="192" formatCode="0.000"/>
    <numFmt numFmtId="193" formatCode="[$-409]d\-mmm\-yy;@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u val="single"/>
      <sz val="16"/>
      <color indexed="10"/>
      <name val="Verdana"/>
      <family val="2"/>
    </font>
    <font>
      <b/>
      <u val="single"/>
      <sz val="11"/>
      <color indexed="8"/>
      <name val="Trebuchet MS"/>
      <family val="2"/>
    </font>
    <font>
      <sz val="12"/>
      <color indexed="8"/>
      <name val="Verdana"/>
      <family val="2"/>
    </font>
    <font>
      <b/>
      <u val="single"/>
      <sz val="18"/>
      <color indexed="10"/>
      <name val="Verdana"/>
      <family val="2"/>
    </font>
    <font>
      <sz val="18"/>
      <color indexed="8"/>
      <name val="Trebuchet MS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omic Sans MS"/>
      <family val="4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0" fillId="0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quotePrefix="1">
      <alignment/>
    </xf>
    <xf numFmtId="0" fontId="21" fillId="0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190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indent="1"/>
    </xf>
    <xf numFmtId="0" fontId="21" fillId="0" borderId="21" xfId="0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3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/>
    </xf>
    <xf numFmtId="0" fontId="35" fillId="0" borderId="25" xfId="0" applyFont="1" applyBorder="1" applyAlignment="1">
      <alignment/>
    </xf>
    <xf numFmtId="0" fontId="26" fillId="0" borderId="12" xfId="0" applyFont="1" applyFill="1" applyBorder="1" applyAlignment="1">
      <alignment/>
    </xf>
    <xf numFmtId="0" fontId="24" fillId="0" borderId="26" xfId="0" applyFont="1" applyBorder="1" applyAlignment="1">
      <alignment/>
    </xf>
    <xf numFmtId="0" fontId="21" fillId="0" borderId="26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Fill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29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left" vertical="center"/>
    </xf>
    <xf numFmtId="0" fontId="24" fillId="0" borderId="22" xfId="0" applyFont="1" applyBorder="1" applyAlignment="1">
      <alignment horizontal="center"/>
    </xf>
    <xf numFmtId="0" fontId="0" fillId="0" borderId="31" xfId="0" applyFont="1" applyBorder="1" applyAlignment="1">
      <alignment/>
    </xf>
    <xf numFmtId="190" fontId="0" fillId="25" borderId="16" xfId="0" applyNumberFormat="1" applyFont="1" applyFill="1" applyBorder="1" applyAlignment="1">
      <alignment/>
    </xf>
    <xf numFmtId="190" fontId="0" fillId="25" borderId="10" xfId="0" applyNumberFormat="1" applyFont="1" applyFill="1" applyBorder="1" applyAlignment="1">
      <alignment/>
    </xf>
    <xf numFmtId="190" fontId="0" fillId="25" borderId="1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6" fillId="0" borderId="0" xfId="0" applyFont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190" fontId="0" fillId="0" borderId="16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90" fontId="0" fillId="0" borderId="16" xfId="0" applyNumberFormat="1" applyFill="1" applyBorder="1" applyAlignment="1">
      <alignment/>
    </xf>
    <xf numFmtId="190" fontId="0" fillId="0" borderId="3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6" fillId="0" borderId="0" xfId="0" applyFont="1" applyFill="1" applyAlignment="1">
      <alignment/>
    </xf>
    <xf numFmtId="190" fontId="0" fillId="0" borderId="26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9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90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24" fillId="0" borderId="27" xfId="0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0" fontId="26" fillId="0" borderId="34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190" fontId="0" fillId="0" borderId="16" xfId="0" applyNumberFormat="1" applyFill="1" applyBorder="1" applyAlignment="1">
      <alignment horizontal="center"/>
    </xf>
    <xf numFmtId="190" fontId="0" fillId="0" borderId="32" xfId="0" applyNumberFormat="1" applyFill="1" applyBorder="1" applyAlignment="1">
      <alignment horizontal="center"/>
    </xf>
    <xf numFmtId="0" fontId="30" fillId="0" borderId="3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30" fillId="0" borderId="36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3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0" fontId="26" fillId="0" borderId="15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90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35" fillId="0" borderId="25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4" fillId="0" borderId="41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3" xfId="0" applyFill="1" applyBorder="1" applyAlignment="1">
      <alignment/>
    </xf>
    <xf numFmtId="49" fontId="0" fillId="0" borderId="16" xfId="0" applyNumberFormat="1" applyFont="1" applyFill="1" applyBorder="1" applyAlignment="1">
      <alignment horizontal="left"/>
    </xf>
    <xf numFmtId="190" fontId="0" fillId="0" borderId="16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90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190" fontId="0" fillId="0" borderId="2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24" xfId="0" applyFont="1" applyFill="1" applyBorder="1" applyAlignment="1">
      <alignment horizontal="center"/>
    </xf>
    <xf numFmtId="0" fontId="26" fillId="0" borderId="44" xfId="0" applyFont="1" applyFill="1" applyBorder="1" applyAlignment="1">
      <alignment/>
    </xf>
    <xf numFmtId="0" fontId="26" fillId="0" borderId="45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26" fillId="0" borderId="4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6" fillId="0" borderId="24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90" fontId="0" fillId="0" borderId="27" xfId="0" applyNumberFormat="1" applyFill="1" applyBorder="1" applyAlignment="1">
      <alignment/>
    </xf>
    <xf numFmtId="190" fontId="0" fillId="0" borderId="27" xfId="0" applyNumberFormat="1" applyFill="1" applyBorder="1" applyAlignment="1">
      <alignment horizontal="center"/>
    </xf>
    <xf numFmtId="190" fontId="0" fillId="0" borderId="28" xfId="0" applyNumberFormat="1" applyFill="1" applyBorder="1" applyAlignment="1">
      <alignment horizontal="center"/>
    </xf>
    <xf numFmtId="190" fontId="0" fillId="0" borderId="0" xfId="0" applyNumberFormat="1" applyFill="1" applyAlignment="1">
      <alignment horizontal="center"/>
    </xf>
    <xf numFmtId="0" fontId="43" fillId="0" borderId="0" xfId="0" applyFont="1" applyFill="1" applyBorder="1" applyAlignment="1">
      <alignment/>
    </xf>
    <xf numFmtId="177" fontId="32" fillId="0" borderId="0" xfId="42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90" fontId="0" fillId="0" borderId="48" xfId="0" applyNumberFormat="1" applyFill="1" applyBorder="1" applyAlignment="1">
      <alignment/>
    </xf>
    <xf numFmtId="0" fontId="31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190" fontId="0" fillId="25" borderId="10" xfId="0" applyNumberFormat="1" applyFont="1" applyFill="1" applyBorder="1" applyAlignment="1">
      <alignment/>
    </xf>
    <xf numFmtId="2" fontId="0" fillId="25" borderId="16" xfId="0" applyNumberFormat="1" applyFont="1" applyFill="1" applyBorder="1" applyAlignment="1">
      <alignment horizontal="right"/>
    </xf>
    <xf numFmtId="2" fontId="0" fillId="25" borderId="10" xfId="0" applyNumberFormat="1" applyFont="1" applyFill="1" applyBorder="1" applyAlignment="1">
      <alignment horizontal="right"/>
    </xf>
    <xf numFmtId="2" fontId="0" fillId="25" borderId="13" xfId="0" applyNumberFormat="1" applyFont="1" applyFill="1" applyBorder="1" applyAlignment="1">
      <alignment horizontal="right"/>
    </xf>
    <xf numFmtId="2" fontId="0" fillId="25" borderId="26" xfId="0" applyNumberFormat="1" applyFont="1" applyFill="1" applyBorder="1" applyAlignment="1">
      <alignment horizontal="right"/>
    </xf>
    <xf numFmtId="190" fontId="45" fillId="0" borderId="10" xfId="0" applyNumberFormat="1" applyFont="1" applyFill="1" applyBorder="1" applyAlignment="1">
      <alignment/>
    </xf>
    <xf numFmtId="190" fontId="45" fillId="0" borderId="26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90" fontId="0" fillId="25" borderId="26" xfId="0" applyNumberFormat="1" applyFont="1" applyFill="1" applyBorder="1" applyAlignment="1">
      <alignment/>
    </xf>
    <xf numFmtId="190" fontId="45" fillId="25" borderId="10" xfId="0" applyNumberFormat="1" applyFont="1" applyFill="1" applyBorder="1" applyAlignment="1">
      <alignment/>
    </xf>
    <xf numFmtId="190" fontId="0" fillId="25" borderId="16" xfId="0" applyNumberFormat="1" applyFill="1" applyBorder="1" applyAlignment="1">
      <alignment horizontal="right"/>
    </xf>
    <xf numFmtId="0" fontId="24" fillId="25" borderId="14" xfId="0" applyFont="1" applyFill="1" applyBorder="1" applyAlignment="1">
      <alignment horizontal="center"/>
    </xf>
    <xf numFmtId="49" fontId="0" fillId="26" borderId="11" xfId="0" applyNumberFormat="1" applyFont="1" applyFill="1" applyBorder="1" applyAlignment="1">
      <alignment/>
    </xf>
    <xf numFmtId="49" fontId="0" fillId="26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 horizontal="center"/>
    </xf>
    <xf numFmtId="190" fontId="0" fillId="26" borderId="10" xfId="0" applyNumberFormat="1" applyFont="1" applyFill="1" applyBorder="1" applyAlignment="1">
      <alignment/>
    </xf>
    <xf numFmtId="190" fontId="0" fillId="26" borderId="16" xfId="0" applyNumberFormat="1" applyFill="1" applyBorder="1" applyAlignment="1">
      <alignment/>
    </xf>
    <xf numFmtId="190" fontId="0" fillId="26" borderId="16" xfId="0" applyNumberFormat="1" applyFont="1" applyFill="1" applyBorder="1" applyAlignment="1">
      <alignment/>
    </xf>
    <xf numFmtId="190" fontId="0" fillId="26" borderId="32" xfId="0" applyNumberFormat="1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26" xfId="0" applyFont="1" applyFill="1" applyBorder="1" applyAlignment="1">
      <alignment/>
    </xf>
    <xf numFmtId="49" fontId="0" fillId="26" borderId="26" xfId="0" applyNumberFormat="1" applyFont="1" applyFill="1" applyBorder="1" applyAlignment="1">
      <alignment/>
    </xf>
    <xf numFmtId="0" fontId="0" fillId="26" borderId="26" xfId="0" applyFont="1" applyFill="1" applyBorder="1" applyAlignment="1">
      <alignment horizontal="center"/>
    </xf>
    <xf numFmtId="190" fontId="0" fillId="26" borderId="26" xfId="0" applyNumberFormat="1" applyFont="1" applyFill="1" applyBorder="1" applyAlignment="1">
      <alignment/>
    </xf>
    <xf numFmtId="190" fontId="0" fillId="26" borderId="26" xfId="0" applyNumberFormat="1" applyFill="1" applyBorder="1" applyAlignment="1">
      <alignment/>
    </xf>
    <xf numFmtId="0" fontId="0" fillId="26" borderId="0" xfId="0" applyFill="1" applyAlignment="1">
      <alignment/>
    </xf>
    <xf numFmtId="0" fontId="0" fillId="26" borderId="10" xfId="0" applyFont="1" applyFill="1" applyBorder="1" applyAlignment="1">
      <alignment/>
    </xf>
    <xf numFmtId="190" fontId="0" fillId="26" borderId="10" xfId="0" applyNumberForma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37" fillId="0" borderId="41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6" fontId="26" fillId="0" borderId="0" xfId="44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176" fontId="26" fillId="0" borderId="0" xfId="44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7" fillId="0" borderId="5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0"/>
          <a:ext cx="3381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0</xdr:row>
      <xdr:rowOff>38100</xdr:rowOff>
    </xdr:from>
    <xdr:to>
      <xdr:col>9</xdr:col>
      <xdr:colOff>457200</xdr:colOff>
      <xdr:row>1</xdr:row>
      <xdr:rowOff>19050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381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1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19050</xdr:rowOff>
    </xdr:from>
    <xdr:to>
      <xdr:col>10</xdr:col>
      <xdr:colOff>733425</xdr:colOff>
      <xdr:row>1</xdr:row>
      <xdr:rowOff>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86775" y="190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551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9525</xdr:rowOff>
    </xdr:from>
    <xdr:to>
      <xdr:col>9</xdr:col>
      <xdr:colOff>542925</xdr:colOff>
      <xdr:row>0</xdr:row>
      <xdr:rowOff>285750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5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539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52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0</xdr:rowOff>
    </xdr:from>
    <xdr:to>
      <xdr:col>9</xdr:col>
      <xdr:colOff>647700</xdr:colOff>
      <xdr:row>0</xdr:row>
      <xdr:rowOff>276225</xdr:rowOff>
    </xdr:to>
    <xdr:pic>
      <xdr:nvPicPr>
        <xdr:cNvPr id="3" name="Picture 4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9525</xdr:rowOff>
    </xdr:from>
    <xdr:to>
      <xdr:col>1</xdr:col>
      <xdr:colOff>200025</xdr:colOff>
      <xdr:row>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439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6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542925</xdr:colOff>
      <xdr:row>0</xdr:row>
      <xdr:rowOff>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5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11.140625" style="128" bestFit="1" customWidth="1"/>
    <col min="2" max="2" width="19.28125" style="128" customWidth="1"/>
    <col min="3" max="3" width="6.28125" style="128" bestFit="1" customWidth="1"/>
    <col min="4" max="4" width="10.57421875" style="128" customWidth="1"/>
    <col min="5" max="6" width="11.00390625" style="128" customWidth="1"/>
    <col min="7" max="7" width="9.57421875" style="128" customWidth="1"/>
    <col min="8" max="8" width="8.57421875" style="128" bestFit="1" customWidth="1"/>
    <col min="9" max="9" width="9.57421875" style="128" bestFit="1" customWidth="1"/>
    <col min="10" max="10" width="18.00390625" style="128" customWidth="1"/>
    <col min="11" max="11" width="35.421875" style="128" bestFit="1" customWidth="1"/>
    <col min="12" max="12" width="16.28125" style="128" hidden="1" customWidth="1"/>
    <col min="13" max="13" width="4.421875" style="128" bestFit="1" customWidth="1"/>
    <col min="14" max="16384" width="9.140625" style="128" customWidth="1"/>
  </cols>
  <sheetData>
    <row r="1" spans="1:13" ht="23.25">
      <c r="A1" s="248" t="s">
        <v>87</v>
      </c>
      <c r="B1" s="249"/>
      <c r="C1" s="249"/>
      <c r="D1" s="249"/>
      <c r="E1" s="249"/>
      <c r="F1" s="249"/>
      <c r="G1" s="249"/>
      <c r="H1" s="249"/>
      <c r="I1" s="249"/>
      <c r="J1" s="249"/>
      <c r="K1" s="154"/>
      <c r="L1" s="154"/>
      <c r="M1" s="154"/>
    </row>
    <row r="2" spans="1:13" ht="16.5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157"/>
      <c r="M2" s="157"/>
    </row>
    <row r="3" spans="1:13" ht="15">
      <c r="A3" s="158"/>
      <c r="B3" s="245" t="s">
        <v>83</v>
      </c>
      <c r="C3" s="245"/>
      <c r="D3" s="245"/>
      <c r="E3" s="245"/>
      <c r="F3" s="245"/>
      <c r="G3" s="245"/>
      <c r="H3" s="245"/>
      <c r="I3" s="245"/>
      <c r="J3" s="245"/>
      <c r="K3" s="157"/>
      <c r="L3" s="157"/>
      <c r="M3" s="157"/>
    </row>
    <row r="4" spans="1:13" ht="15">
      <c r="A4" s="158"/>
      <c r="B4" s="245" t="s">
        <v>84</v>
      </c>
      <c r="C4" s="245"/>
      <c r="D4" s="245"/>
      <c r="E4" s="245"/>
      <c r="F4" s="245"/>
      <c r="G4" s="245"/>
      <c r="H4" s="245"/>
      <c r="I4" s="245"/>
      <c r="J4" s="245"/>
      <c r="K4" s="157"/>
      <c r="L4" s="157"/>
      <c r="M4" s="157"/>
    </row>
    <row r="5" spans="1:13" ht="15">
      <c r="A5" s="158"/>
      <c r="B5" s="245" t="s">
        <v>85</v>
      </c>
      <c r="C5" s="245"/>
      <c r="D5" s="245"/>
      <c r="E5" s="245"/>
      <c r="F5" s="245"/>
      <c r="G5" s="245"/>
      <c r="H5" s="245"/>
      <c r="I5" s="245"/>
      <c r="J5" s="245"/>
      <c r="K5" s="157"/>
      <c r="L5" s="157"/>
      <c r="M5" s="157"/>
    </row>
    <row r="6" spans="1:13" ht="18.75" thickBot="1">
      <c r="A6" s="246" t="s">
        <v>86</v>
      </c>
      <c r="B6" s="247"/>
      <c r="C6" s="247"/>
      <c r="D6" s="247"/>
      <c r="E6" s="247"/>
      <c r="F6" s="247"/>
      <c r="G6" s="247"/>
      <c r="H6" s="247"/>
      <c r="I6" s="247"/>
      <c r="J6" s="247"/>
      <c r="K6" s="159"/>
      <c r="L6" s="159"/>
      <c r="M6" s="159"/>
    </row>
    <row r="7" spans="1:13" ht="13.5" thickBot="1">
      <c r="A7" s="160"/>
      <c r="B7" s="154"/>
      <c r="C7" s="154"/>
      <c r="D7" s="154"/>
      <c r="E7" s="154"/>
      <c r="F7" s="154"/>
      <c r="G7" s="154"/>
      <c r="H7" s="154"/>
      <c r="I7" s="154"/>
      <c r="J7" s="161"/>
      <c r="K7" s="160"/>
      <c r="L7" s="154"/>
      <c r="M7" s="161"/>
    </row>
    <row r="8" spans="1:13" ht="13.5" thickBot="1">
      <c r="A8" s="169"/>
      <c r="B8" s="157"/>
      <c r="C8" s="157"/>
      <c r="D8" s="157"/>
      <c r="E8" s="157"/>
      <c r="F8" s="157"/>
      <c r="G8" s="157"/>
      <c r="H8" s="157"/>
      <c r="I8" s="157"/>
      <c r="J8" s="170"/>
      <c r="K8" s="160"/>
      <c r="L8" s="154"/>
      <c r="M8" s="161"/>
    </row>
    <row r="9" spans="1:13" ht="16.5" customHeight="1" thickBot="1">
      <c r="A9" s="252" t="s">
        <v>179</v>
      </c>
      <c r="B9" s="253"/>
      <c r="C9" s="253"/>
      <c r="D9" s="253"/>
      <c r="E9" s="253"/>
      <c r="F9" s="253"/>
      <c r="G9" s="253"/>
      <c r="H9" s="253"/>
      <c r="I9" s="253"/>
      <c r="J9" s="254"/>
      <c r="K9" s="255" t="s">
        <v>121</v>
      </c>
      <c r="L9" s="256"/>
      <c r="M9" s="257"/>
    </row>
    <row r="10" spans="1:15" ht="16.5" customHeight="1" thickBot="1">
      <c r="A10" s="252" t="s">
        <v>26</v>
      </c>
      <c r="B10" s="253"/>
      <c r="C10" s="253"/>
      <c r="D10" s="253"/>
      <c r="E10" s="253"/>
      <c r="F10" s="253"/>
      <c r="G10" s="253"/>
      <c r="H10" s="253"/>
      <c r="I10" s="253"/>
      <c r="J10" s="254"/>
      <c r="K10" s="258"/>
      <c r="L10" s="259"/>
      <c r="M10" s="260"/>
      <c r="O10" s="130"/>
    </row>
    <row r="11" spans="1:13" ht="17.25" thickBot="1">
      <c r="A11" s="250" t="s">
        <v>14</v>
      </c>
      <c r="B11" s="251"/>
      <c r="C11" s="112" t="s">
        <v>7</v>
      </c>
      <c r="D11" s="112" t="s">
        <v>0</v>
      </c>
      <c r="E11" s="112" t="s">
        <v>15</v>
      </c>
      <c r="F11" s="112"/>
      <c r="G11" s="147" t="s">
        <v>16</v>
      </c>
      <c r="H11" s="112" t="s">
        <v>167</v>
      </c>
      <c r="I11" s="112" t="s">
        <v>1</v>
      </c>
      <c r="J11" s="67" t="s">
        <v>69</v>
      </c>
      <c r="K11" s="19" t="s">
        <v>122</v>
      </c>
      <c r="L11" s="20"/>
      <c r="M11" s="140">
        <v>300</v>
      </c>
    </row>
    <row r="12" spans="1:13" ht="17.25" thickBot="1">
      <c r="A12" s="137" t="s">
        <v>155</v>
      </c>
      <c r="B12" s="94" t="s">
        <v>102</v>
      </c>
      <c r="C12" s="95">
        <v>11</v>
      </c>
      <c r="D12" s="78">
        <v>79879</v>
      </c>
      <c r="E12" s="96">
        <v>1100</v>
      </c>
      <c r="F12" s="96"/>
      <c r="G12" s="96">
        <v>1539</v>
      </c>
      <c r="H12" s="96">
        <f>(D12-E12+G12)*18%</f>
        <v>14457.24</v>
      </c>
      <c r="I12" s="138">
        <f>D12-E12+G12+H12</f>
        <v>94775.24</v>
      </c>
      <c r="J12" s="139">
        <f>I12-H12</f>
        <v>80318</v>
      </c>
      <c r="K12" s="21" t="s">
        <v>123</v>
      </c>
      <c r="L12" s="21"/>
      <c r="M12" s="142">
        <v>400</v>
      </c>
    </row>
    <row r="13" spans="1:13" ht="17.25" thickBot="1">
      <c r="A13" s="141" t="s">
        <v>155</v>
      </c>
      <c r="B13" s="99" t="s">
        <v>98</v>
      </c>
      <c r="C13" s="100" t="s">
        <v>101</v>
      </c>
      <c r="D13" s="79">
        <v>79079</v>
      </c>
      <c r="E13" s="96">
        <v>1100</v>
      </c>
      <c r="F13" s="96"/>
      <c r="G13" s="96">
        <v>1539</v>
      </c>
      <c r="H13" s="96">
        <f aca="true" t="shared" si="0" ref="H13:H33">(D13-E13+G13)*18%</f>
        <v>14313.24</v>
      </c>
      <c r="I13" s="138">
        <f aca="true" t="shared" si="1" ref="I13:I33">D13-E13+G13+H13</f>
        <v>93831.24</v>
      </c>
      <c r="J13" s="139">
        <f aca="true" t="shared" si="2" ref="J13:J33">I13-H13</f>
        <v>79518</v>
      </c>
      <c r="K13" s="21" t="s">
        <v>124</v>
      </c>
      <c r="L13" s="21"/>
      <c r="M13" s="142">
        <v>500</v>
      </c>
    </row>
    <row r="14" spans="1:13" ht="17.25" thickBot="1">
      <c r="A14" s="141" t="s">
        <v>155</v>
      </c>
      <c r="B14" s="99" t="s">
        <v>20</v>
      </c>
      <c r="C14" s="100">
        <v>6</v>
      </c>
      <c r="D14" s="79">
        <v>79779</v>
      </c>
      <c r="E14" s="96">
        <v>1100</v>
      </c>
      <c r="F14" s="96"/>
      <c r="G14" s="96">
        <v>1539</v>
      </c>
      <c r="H14" s="96">
        <f t="shared" si="0"/>
        <v>14439.24</v>
      </c>
      <c r="I14" s="138">
        <f t="shared" si="1"/>
        <v>94657.24</v>
      </c>
      <c r="J14" s="139">
        <f t="shared" si="2"/>
        <v>80218</v>
      </c>
      <c r="K14" s="21" t="s">
        <v>125</v>
      </c>
      <c r="L14" s="21"/>
      <c r="M14" s="142">
        <v>600</v>
      </c>
    </row>
    <row r="15" spans="1:13" ht="17.25" thickBot="1">
      <c r="A15" s="141" t="s">
        <v>155</v>
      </c>
      <c r="B15" s="99" t="s">
        <v>21</v>
      </c>
      <c r="C15" s="100">
        <v>3</v>
      </c>
      <c r="D15" s="79">
        <v>79979</v>
      </c>
      <c r="E15" s="96">
        <v>1100</v>
      </c>
      <c r="F15" s="96"/>
      <c r="G15" s="96">
        <v>1539</v>
      </c>
      <c r="H15" s="96">
        <f t="shared" si="0"/>
        <v>14475.24</v>
      </c>
      <c r="I15" s="138">
        <f t="shared" si="1"/>
        <v>94893.24</v>
      </c>
      <c r="J15" s="139">
        <f t="shared" si="2"/>
        <v>80418</v>
      </c>
      <c r="K15" s="21" t="s">
        <v>126</v>
      </c>
      <c r="L15" s="21"/>
      <c r="M15" s="142">
        <v>700</v>
      </c>
    </row>
    <row r="16" spans="1:13" ht="17.25" thickBot="1">
      <c r="A16" s="141" t="s">
        <v>155</v>
      </c>
      <c r="B16" s="99" t="s">
        <v>164</v>
      </c>
      <c r="C16" s="100">
        <v>3.4</v>
      </c>
      <c r="D16" s="79">
        <v>82809</v>
      </c>
      <c r="E16" s="96">
        <v>1100</v>
      </c>
      <c r="F16" s="96"/>
      <c r="G16" s="96">
        <v>1539</v>
      </c>
      <c r="H16" s="96">
        <f t="shared" si="0"/>
        <v>14984.64</v>
      </c>
      <c r="I16" s="138">
        <f t="shared" si="1"/>
        <v>98232.64</v>
      </c>
      <c r="J16" s="139">
        <f t="shared" si="2"/>
        <v>83248</v>
      </c>
      <c r="K16" s="21" t="s">
        <v>127</v>
      </c>
      <c r="L16" s="21"/>
      <c r="M16" s="142">
        <v>800</v>
      </c>
    </row>
    <row r="17" spans="1:13" ht="17.25" thickBot="1">
      <c r="A17" s="141" t="s">
        <v>6</v>
      </c>
      <c r="B17" s="99" t="s">
        <v>17</v>
      </c>
      <c r="C17" s="100">
        <v>3</v>
      </c>
      <c r="D17" s="79">
        <v>80779</v>
      </c>
      <c r="E17" s="96">
        <v>1100</v>
      </c>
      <c r="F17" s="96"/>
      <c r="G17" s="96">
        <v>1539</v>
      </c>
      <c r="H17" s="96">
        <f t="shared" si="0"/>
        <v>14619.24</v>
      </c>
      <c r="I17" s="138">
        <f t="shared" si="1"/>
        <v>95837.24</v>
      </c>
      <c r="J17" s="139">
        <f t="shared" si="2"/>
        <v>81218</v>
      </c>
      <c r="K17" s="27" t="s">
        <v>128</v>
      </c>
      <c r="L17" s="27"/>
      <c r="M17" s="144">
        <v>900</v>
      </c>
    </row>
    <row r="18" spans="1:10" ht="13.5" thickBot="1">
      <c r="A18" s="141" t="s">
        <v>18</v>
      </c>
      <c r="B18" s="99" t="s">
        <v>19</v>
      </c>
      <c r="C18" s="100">
        <v>11</v>
      </c>
      <c r="D18" s="79">
        <v>81529</v>
      </c>
      <c r="E18" s="96">
        <v>1100</v>
      </c>
      <c r="F18" s="96"/>
      <c r="G18" s="96">
        <v>1539</v>
      </c>
      <c r="H18" s="96">
        <f t="shared" si="0"/>
        <v>14754.24</v>
      </c>
      <c r="I18" s="138">
        <f t="shared" si="1"/>
        <v>96722.24</v>
      </c>
      <c r="J18" s="139">
        <f t="shared" si="2"/>
        <v>81968</v>
      </c>
    </row>
    <row r="19" spans="1:13" ht="17.25" thickBot="1">
      <c r="A19" s="141" t="s">
        <v>156</v>
      </c>
      <c r="B19" s="99" t="s">
        <v>79</v>
      </c>
      <c r="C19" s="100">
        <v>12</v>
      </c>
      <c r="D19" s="79">
        <v>86809</v>
      </c>
      <c r="E19" s="96">
        <v>1100</v>
      </c>
      <c r="F19" s="96"/>
      <c r="G19" s="96">
        <v>1539</v>
      </c>
      <c r="H19" s="96">
        <f t="shared" si="0"/>
        <v>15704.64</v>
      </c>
      <c r="I19" s="138">
        <f t="shared" si="1"/>
        <v>102952.64</v>
      </c>
      <c r="J19" s="139">
        <f t="shared" si="2"/>
        <v>87248</v>
      </c>
      <c r="K19" s="23"/>
      <c r="L19" s="23"/>
      <c r="M19" s="162"/>
    </row>
    <row r="20" spans="1:13" ht="17.25" thickBot="1">
      <c r="A20" s="141" t="s">
        <v>95</v>
      </c>
      <c r="B20" s="99" t="s">
        <v>94</v>
      </c>
      <c r="C20" s="100">
        <v>1.9</v>
      </c>
      <c r="D20" s="79">
        <v>87809</v>
      </c>
      <c r="E20" s="96">
        <v>1100</v>
      </c>
      <c r="F20" s="96"/>
      <c r="G20" s="96">
        <v>1539</v>
      </c>
      <c r="H20" s="96">
        <f t="shared" si="0"/>
        <v>15884.64</v>
      </c>
      <c r="I20" s="138">
        <f t="shared" si="1"/>
        <v>104132.64</v>
      </c>
      <c r="J20" s="139">
        <f t="shared" si="2"/>
        <v>88248</v>
      </c>
      <c r="K20" s="23"/>
      <c r="L20" s="23"/>
      <c r="M20" s="162"/>
    </row>
    <row r="21" spans="1:13" ht="17.25" thickBot="1">
      <c r="A21" s="141" t="s">
        <v>156</v>
      </c>
      <c r="B21" s="99" t="s">
        <v>96</v>
      </c>
      <c r="C21" s="100"/>
      <c r="D21" s="79">
        <v>86009</v>
      </c>
      <c r="E21" s="96">
        <v>1100</v>
      </c>
      <c r="F21" s="96"/>
      <c r="G21" s="96">
        <v>1539</v>
      </c>
      <c r="H21" s="96">
        <f t="shared" si="0"/>
        <v>15560.64</v>
      </c>
      <c r="I21" s="138">
        <f t="shared" si="1"/>
        <v>102008.64</v>
      </c>
      <c r="J21" s="139">
        <f t="shared" si="2"/>
        <v>86448</v>
      </c>
      <c r="K21" s="23"/>
      <c r="L21" s="23"/>
      <c r="M21" s="162"/>
    </row>
    <row r="22" spans="1:13" ht="17.25" thickBot="1">
      <c r="A22" s="141" t="s">
        <v>104</v>
      </c>
      <c r="B22" s="99" t="s">
        <v>105</v>
      </c>
      <c r="C22" s="100">
        <v>12</v>
      </c>
      <c r="D22" s="79">
        <v>81159</v>
      </c>
      <c r="E22" s="96">
        <v>1100</v>
      </c>
      <c r="F22" s="96"/>
      <c r="G22" s="96">
        <v>1539</v>
      </c>
      <c r="H22" s="96">
        <f t="shared" si="0"/>
        <v>14687.64</v>
      </c>
      <c r="I22" s="138">
        <f t="shared" si="1"/>
        <v>96285.64</v>
      </c>
      <c r="J22" s="139">
        <f t="shared" si="2"/>
        <v>81598</v>
      </c>
      <c r="K22" s="23"/>
      <c r="L22" s="23"/>
      <c r="M22" s="162"/>
    </row>
    <row r="23" spans="1:13" ht="17.25" thickBot="1">
      <c r="A23" s="141" t="s">
        <v>104</v>
      </c>
      <c r="B23" s="99" t="s">
        <v>153</v>
      </c>
      <c r="C23" s="100">
        <v>10</v>
      </c>
      <c r="D23" s="79">
        <v>83009</v>
      </c>
      <c r="E23" s="96">
        <v>1100</v>
      </c>
      <c r="F23" s="96"/>
      <c r="G23" s="96">
        <v>1539</v>
      </c>
      <c r="H23" s="96">
        <f t="shared" si="0"/>
        <v>15020.64</v>
      </c>
      <c r="I23" s="138">
        <f t="shared" si="1"/>
        <v>98468.64</v>
      </c>
      <c r="J23" s="139">
        <f t="shared" si="2"/>
        <v>83448</v>
      </c>
      <c r="K23" s="23"/>
      <c r="L23" s="23"/>
      <c r="M23" s="162"/>
    </row>
    <row r="24" spans="1:13" ht="17.25" thickBot="1">
      <c r="A24" s="141" t="s">
        <v>104</v>
      </c>
      <c r="B24" s="99" t="s">
        <v>81</v>
      </c>
      <c r="C24" s="100">
        <v>3</v>
      </c>
      <c r="D24" s="79">
        <v>81109</v>
      </c>
      <c r="E24" s="96">
        <v>1100</v>
      </c>
      <c r="F24" s="96"/>
      <c r="G24" s="96">
        <v>1539</v>
      </c>
      <c r="H24" s="96">
        <f t="shared" si="0"/>
        <v>14678.64</v>
      </c>
      <c r="I24" s="138">
        <f t="shared" si="1"/>
        <v>96226.64</v>
      </c>
      <c r="J24" s="139">
        <f t="shared" si="2"/>
        <v>81548</v>
      </c>
      <c r="K24" s="23"/>
      <c r="L24" s="23"/>
      <c r="M24" s="162"/>
    </row>
    <row r="25" spans="1:13" ht="17.25" thickBot="1">
      <c r="A25" s="141" t="s">
        <v>104</v>
      </c>
      <c r="B25" s="99" t="s">
        <v>90</v>
      </c>
      <c r="C25" s="100">
        <v>8</v>
      </c>
      <c r="D25" s="79">
        <v>84459</v>
      </c>
      <c r="E25" s="96">
        <v>1100</v>
      </c>
      <c r="F25" s="96"/>
      <c r="G25" s="96">
        <v>1539</v>
      </c>
      <c r="H25" s="96">
        <f t="shared" si="0"/>
        <v>15281.64</v>
      </c>
      <c r="I25" s="138">
        <f t="shared" si="1"/>
        <v>100179.64</v>
      </c>
      <c r="J25" s="139">
        <f t="shared" si="2"/>
        <v>84898</v>
      </c>
      <c r="K25" s="23"/>
      <c r="L25" s="23"/>
      <c r="M25" s="162"/>
    </row>
    <row r="26" spans="1:13" ht="17.25" thickBot="1">
      <c r="A26" s="141" t="s">
        <v>104</v>
      </c>
      <c r="B26" s="99" t="s">
        <v>103</v>
      </c>
      <c r="C26" s="100"/>
      <c r="D26" s="79">
        <v>83659</v>
      </c>
      <c r="E26" s="96">
        <v>1100</v>
      </c>
      <c r="F26" s="96"/>
      <c r="G26" s="96">
        <v>1539</v>
      </c>
      <c r="H26" s="96">
        <f t="shared" si="0"/>
        <v>15137.64</v>
      </c>
      <c r="I26" s="138">
        <f t="shared" si="1"/>
        <v>99235.64</v>
      </c>
      <c r="J26" s="139">
        <f t="shared" si="2"/>
        <v>84098</v>
      </c>
      <c r="K26" s="23"/>
      <c r="L26" s="23"/>
      <c r="M26" s="162"/>
    </row>
    <row r="27" spans="1:13" ht="17.25" thickBot="1">
      <c r="A27" s="141" t="s">
        <v>160</v>
      </c>
      <c r="B27" s="99" t="s">
        <v>161</v>
      </c>
      <c r="C27" s="100">
        <v>40</v>
      </c>
      <c r="D27" s="79">
        <v>82559</v>
      </c>
      <c r="E27" s="96">
        <v>1100</v>
      </c>
      <c r="F27" s="96"/>
      <c r="G27" s="96">
        <v>1539</v>
      </c>
      <c r="H27" s="96">
        <f t="shared" si="0"/>
        <v>14939.64</v>
      </c>
      <c r="I27" s="138">
        <f t="shared" si="1"/>
        <v>97937.64</v>
      </c>
      <c r="J27" s="139">
        <f t="shared" si="2"/>
        <v>82998</v>
      </c>
      <c r="K27" s="23"/>
      <c r="L27" s="23"/>
      <c r="M27" s="162"/>
    </row>
    <row r="28" spans="1:13" ht="17.25" thickBot="1">
      <c r="A28" s="141" t="s">
        <v>160</v>
      </c>
      <c r="B28" s="99" t="s">
        <v>159</v>
      </c>
      <c r="C28" s="100">
        <v>8</v>
      </c>
      <c r="D28" s="79">
        <v>81139</v>
      </c>
      <c r="E28" s="96">
        <v>1100</v>
      </c>
      <c r="F28" s="96"/>
      <c r="G28" s="96">
        <v>1539</v>
      </c>
      <c r="H28" s="96">
        <f t="shared" si="0"/>
        <v>14684.039999999999</v>
      </c>
      <c r="I28" s="138">
        <f t="shared" si="1"/>
        <v>96262.04</v>
      </c>
      <c r="J28" s="139">
        <f t="shared" si="2"/>
        <v>81578</v>
      </c>
      <c r="K28" s="23"/>
      <c r="L28" s="23"/>
      <c r="M28" s="162"/>
    </row>
    <row r="29" spans="1:13" ht="17.25" thickBot="1">
      <c r="A29" s="141" t="s">
        <v>160</v>
      </c>
      <c r="B29" s="99" t="s">
        <v>162</v>
      </c>
      <c r="C29" s="100">
        <v>65</v>
      </c>
      <c r="D29" s="79">
        <v>82509</v>
      </c>
      <c r="E29" s="96">
        <v>1100</v>
      </c>
      <c r="F29" s="96"/>
      <c r="G29" s="96">
        <v>1539</v>
      </c>
      <c r="H29" s="96">
        <f t="shared" si="0"/>
        <v>14930.64</v>
      </c>
      <c r="I29" s="138">
        <f t="shared" si="1"/>
        <v>97878.64</v>
      </c>
      <c r="J29" s="139">
        <f t="shared" si="2"/>
        <v>82948</v>
      </c>
      <c r="K29" s="23"/>
      <c r="L29" s="23"/>
      <c r="M29" s="162"/>
    </row>
    <row r="30" spans="1:13" ht="17.25" thickBot="1">
      <c r="A30" s="141" t="s">
        <v>160</v>
      </c>
      <c r="B30" s="99" t="s">
        <v>163</v>
      </c>
      <c r="C30" s="100">
        <v>55</v>
      </c>
      <c r="D30" s="79">
        <v>82609</v>
      </c>
      <c r="E30" s="96">
        <v>1100</v>
      </c>
      <c r="F30" s="96"/>
      <c r="G30" s="96">
        <v>1539</v>
      </c>
      <c r="H30" s="96">
        <f t="shared" si="0"/>
        <v>14948.64</v>
      </c>
      <c r="I30" s="138">
        <f t="shared" si="1"/>
        <v>97996.64</v>
      </c>
      <c r="J30" s="139">
        <f t="shared" si="2"/>
        <v>83048</v>
      </c>
      <c r="K30" s="23"/>
      <c r="L30" s="23"/>
      <c r="M30" s="162"/>
    </row>
    <row r="31" spans="1:13" ht="17.25" thickBot="1">
      <c r="A31" s="163" t="s">
        <v>166</v>
      </c>
      <c r="B31" s="164" t="s">
        <v>165</v>
      </c>
      <c r="C31" s="165">
        <v>3</v>
      </c>
      <c r="D31" s="79">
        <v>83829</v>
      </c>
      <c r="E31" s="96">
        <v>1100</v>
      </c>
      <c r="F31" s="96"/>
      <c r="G31" s="96">
        <v>1539</v>
      </c>
      <c r="H31" s="96">
        <f t="shared" si="0"/>
        <v>15168.24</v>
      </c>
      <c r="I31" s="138">
        <f t="shared" si="1"/>
        <v>99436.24</v>
      </c>
      <c r="J31" s="139">
        <f t="shared" si="2"/>
        <v>84268</v>
      </c>
      <c r="K31" s="23"/>
      <c r="L31" s="23"/>
      <c r="M31" s="162"/>
    </row>
    <row r="32" spans="1:13" ht="17.25" thickBot="1">
      <c r="A32" s="163"/>
      <c r="B32" s="164" t="s">
        <v>171</v>
      </c>
      <c r="C32" s="165"/>
      <c r="D32" s="80">
        <v>84529</v>
      </c>
      <c r="E32" s="96">
        <v>1100</v>
      </c>
      <c r="F32" s="96"/>
      <c r="G32" s="96">
        <v>1539</v>
      </c>
      <c r="H32" s="96">
        <f>(D32-E32+G32)*18%</f>
        <v>15294.24</v>
      </c>
      <c r="I32" s="138">
        <f>D32-E32+G32+H32</f>
        <v>100262.24</v>
      </c>
      <c r="J32" s="139">
        <f>I32-H32</f>
        <v>84968</v>
      </c>
      <c r="K32" s="23"/>
      <c r="L32" s="23"/>
      <c r="M32" s="162"/>
    </row>
    <row r="33" spans="1:10" ht="13.5" thickBot="1">
      <c r="A33" s="166" t="s">
        <v>97</v>
      </c>
      <c r="B33" s="167" t="s">
        <v>99</v>
      </c>
      <c r="C33" s="105" t="s">
        <v>100</v>
      </c>
      <c r="D33" s="80">
        <v>84529</v>
      </c>
      <c r="E33" s="202">
        <v>1100</v>
      </c>
      <c r="F33" s="202"/>
      <c r="G33" s="96">
        <v>1539</v>
      </c>
      <c r="H33" s="202">
        <f t="shared" si="0"/>
        <v>15294.24</v>
      </c>
      <c r="I33" s="203">
        <f t="shared" si="1"/>
        <v>100262.24</v>
      </c>
      <c r="J33" s="204">
        <f t="shared" si="2"/>
        <v>84968</v>
      </c>
    </row>
    <row r="34" spans="2:9" ht="13.5" thickBot="1">
      <c r="B34" s="129"/>
      <c r="D34" s="130"/>
      <c r="E34" s="130"/>
      <c r="F34" s="130"/>
      <c r="G34" s="130"/>
      <c r="H34" s="130"/>
      <c r="I34" s="205"/>
    </row>
    <row r="35" spans="1:13" ht="13.5" customHeight="1" thickBot="1">
      <c r="A35" s="252" t="s">
        <v>22</v>
      </c>
      <c r="B35" s="253"/>
      <c r="C35" s="253"/>
      <c r="D35" s="253"/>
      <c r="E35" s="253"/>
      <c r="F35" s="253"/>
      <c r="G35" s="253"/>
      <c r="H35" s="253"/>
      <c r="I35" s="253"/>
      <c r="J35" s="254"/>
      <c r="K35" s="255" t="s">
        <v>129</v>
      </c>
      <c r="L35" s="256"/>
      <c r="M35" s="257"/>
    </row>
    <row r="36" spans="1:13" ht="13.5" customHeight="1" thickBot="1">
      <c r="A36" s="261" t="s">
        <v>14</v>
      </c>
      <c r="B36" s="262"/>
      <c r="C36" s="168" t="s">
        <v>7</v>
      </c>
      <c r="D36" s="112" t="s">
        <v>0</v>
      </c>
      <c r="E36" s="112" t="s">
        <v>15</v>
      </c>
      <c r="F36" s="112"/>
      <c r="G36" s="147" t="s">
        <v>16</v>
      </c>
      <c r="H36" s="112" t="s">
        <v>167</v>
      </c>
      <c r="I36" s="112" t="s">
        <v>1</v>
      </c>
      <c r="J36" s="67" t="s">
        <v>69</v>
      </c>
      <c r="K36" s="259"/>
      <c r="L36" s="259"/>
      <c r="M36" s="260"/>
    </row>
    <row r="37" spans="1:13" ht="13.5" customHeight="1" thickBot="1">
      <c r="A37" s="137" t="s">
        <v>6</v>
      </c>
      <c r="B37" s="94" t="s">
        <v>23</v>
      </c>
      <c r="C37" s="95">
        <v>0.9</v>
      </c>
      <c r="D37" s="78">
        <v>74511</v>
      </c>
      <c r="E37" s="96">
        <v>1100</v>
      </c>
      <c r="F37" s="96">
        <v>0</v>
      </c>
      <c r="G37" s="96">
        <v>1539</v>
      </c>
      <c r="H37" s="96">
        <f aca="true" t="shared" si="3" ref="H37:H54">(D37-E37-F37+G37)*18%</f>
        <v>13491</v>
      </c>
      <c r="I37" s="138">
        <f aca="true" t="shared" si="4" ref="I37:I54">D37-E37-F37+G37+H37</f>
        <v>88441</v>
      </c>
      <c r="J37" s="139">
        <f>I37-H37</f>
        <v>74950</v>
      </c>
      <c r="K37" s="20" t="s">
        <v>130</v>
      </c>
      <c r="L37" s="20"/>
      <c r="M37" s="140">
        <v>300</v>
      </c>
    </row>
    <row r="38" spans="1:13" s="143" customFormat="1" ht="13.5" customHeight="1" thickBot="1">
      <c r="A38" s="141" t="s">
        <v>107</v>
      </c>
      <c r="B38" s="99" t="s">
        <v>106</v>
      </c>
      <c r="C38" s="100">
        <v>1.2</v>
      </c>
      <c r="D38" s="79">
        <v>74477</v>
      </c>
      <c r="E38" s="96">
        <v>1100</v>
      </c>
      <c r="F38" s="96">
        <v>0</v>
      </c>
      <c r="G38" s="96">
        <v>1539</v>
      </c>
      <c r="H38" s="96">
        <f t="shared" si="3"/>
        <v>13484.88</v>
      </c>
      <c r="I38" s="138">
        <f t="shared" si="4"/>
        <v>88400.88</v>
      </c>
      <c r="J38" s="139">
        <f aca="true" t="shared" si="5" ref="J38:J54">I38-H38</f>
        <v>74916</v>
      </c>
      <c r="K38" s="21" t="s">
        <v>131</v>
      </c>
      <c r="L38" s="21"/>
      <c r="M38" s="142">
        <v>400</v>
      </c>
    </row>
    <row r="39" spans="1:13" ht="17.25" thickBot="1">
      <c r="A39" s="141" t="s">
        <v>5</v>
      </c>
      <c r="B39" s="99" t="s">
        <v>172</v>
      </c>
      <c r="C39" s="100">
        <v>2.7</v>
      </c>
      <c r="D39" s="79">
        <v>70621</v>
      </c>
      <c r="E39" s="96">
        <v>1100</v>
      </c>
      <c r="F39" s="96">
        <v>0</v>
      </c>
      <c r="G39" s="96">
        <v>1539</v>
      </c>
      <c r="H39" s="96">
        <f>(D39-E39-F39+G39)*18%</f>
        <v>12790.8</v>
      </c>
      <c r="I39" s="138">
        <f>D39-E39-F39+G39+H39</f>
        <v>83850.8</v>
      </c>
      <c r="J39" s="139">
        <f>I39-H39</f>
        <v>71060</v>
      </c>
      <c r="K39" s="21" t="s">
        <v>132</v>
      </c>
      <c r="L39" s="21"/>
      <c r="M39" s="142">
        <v>500</v>
      </c>
    </row>
    <row r="40" spans="1:13" ht="17.25" thickBot="1">
      <c r="A40" s="141" t="s">
        <v>5</v>
      </c>
      <c r="B40" s="125" t="s">
        <v>11</v>
      </c>
      <c r="C40" s="100">
        <v>8</v>
      </c>
      <c r="D40" s="79">
        <v>70621</v>
      </c>
      <c r="E40" s="96">
        <v>1100</v>
      </c>
      <c r="F40" s="96">
        <v>0</v>
      </c>
      <c r="G40" s="96">
        <v>1539</v>
      </c>
      <c r="H40" s="96">
        <f t="shared" si="3"/>
        <v>12790.8</v>
      </c>
      <c r="I40" s="138">
        <f t="shared" si="4"/>
        <v>83850.8</v>
      </c>
      <c r="J40" s="139">
        <f t="shared" si="5"/>
        <v>71060</v>
      </c>
      <c r="K40" s="21" t="s">
        <v>133</v>
      </c>
      <c r="L40" s="21"/>
      <c r="M40" s="142">
        <v>600</v>
      </c>
    </row>
    <row r="41" spans="1:13" ht="17.25" thickBot="1">
      <c r="A41" s="141" t="s">
        <v>5</v>
      </c>
      <c r="B41" s="125" t="s">
        <v>108</v>
      </c>
      <c r="C41" s="100">
        <v>8</v>
      </c>
      <c r="D41" s="79">
        <v>72121</v>
      </c>
      <c r="E41" s="96">
        <v>1100</v>
      </c>
      <c r="F41" s="96">
        <v>0</v>
      </c>
      <c r="G41" s="96">
        <v>1539</v>
      </c>
      <c r="H41" s="96">
        <f t="shared" si="3"/>
        <v>13060.8</v>
      </c>
      <c r="I41" s="138">
        <f t="shared" si="4"/>
        <v>85620.8</v>
      </c>
      <c r="J41" s="139">
        <f t="shared" si="5"/>
        <v>72560</v>
      </c>
      <c r="K41" s="21" t="s">
        <v>134</v>
      </c>
      <c r="L41" s="21"/>
      <c r="M41" s="142">
        <v>700</v>
      </c>
    </row>
    <row r="42" spans="1:13" s="143" customFormat="1" ht="17.25" thickBot="1">
      <c r="A42" s="141" t="s">
        <v>24</v>
      </c>
      <c r="B42" s="125" t="s">
        <v>89</v>
      </c>
      <c r="C42" s="100">
        <v>18</v>
      </c>
      <c r="D42" s="79">
        <v>72067</v>
      </c>
      <c r="E42" s="96">
        <v>1100</v>
      </c>
      <c r="F42" s="96">
        <v>0</v>
      </c>
      <c r="G42" s="96">
        <v>1539</v>
      </c>
      <c r="H42" s="96">
        <f t="shared" si="3"/>
        <v>13051.08</v>
      </c>
      <c r="I42" s="138">
        <f t="shared" si="4"/>
        <v>85557.08</v>
      </c>
      <c r="J42" s="139">
        <f t="shared" si="5"/>
        <v>72506</v>
      </c>
      <c r="K42" s="21" t="s">
        <v>135</v>
      </c>
      <c r="L42" s="21"/>
      <c r="M42" s="142">
        <v>750</v>
      </c>
    </row>
    <row r="43" spans="1:13" s="106" customFormat="1" ht="17.25" thickBot="1">
      <c r="A43" s="141" t="s">
        <v>9</v>
      </c>
      <c r="B43" s="102" t="s">
        <v>8</v>
      </c>
      <c r="C43" s="100">
        <v>1.2</v>
      </c>
      <c r="D43" s="79">
        <v>71551</v>
      </c>
      <c r="E43" s="96">
        <v>1100</v>
      </c>
      <c r="F43" s="96">
        <v>0</v>
      </c>
      <c r="G43" s="96">
        <v>1539</v>
      </c>
      <c r="H43" s="96">
        <f t="shared" si="3"/>
        <v>12958.199999999999</v>
      </c>
      <c r="I43" s="138">
        <f t="shared" si="4"/>
        <v>84948.2</v>
      </c>
      <c r="J43" s="139">
        <f t="shared" si="5"/>
        <v>71990</v>
      </c>
      <c r="K43" s="27" t="s">
        <v>136</v>
      </c>
      <c r="L43" s="27"/>
      <c r="M43" s="144">
        <v>800</v>
      </c>
    </row>
    <row r="44" spans="1:10" s="106" customFormat="1" ht="13.5" thickBot="1">
      <c r="A44" s="141" t="s">
        <v>71</v>
      </c>
      <c r="B44" s="99" t="s">
        <v>70</v>
      </c>
      <c r="C44" s="100">
        <v>0.35</v>
      </c>
      <c r="D44" s="79">
        <v>73648</v>
      </c>
      <c r="E44" s="96">
        <v>1100</v>
      </c>
      <c r="F44" s="96">
        <v>0</v>
      </c>
      <c r="G44" s="96">
        <v>1539</v>
      </c>
      <c r="H44" s="96">
        <f t="shared" si="3"/>
        <v>13335.66</v>
      </c>
      <c r="I44" s="138">
        <f t="shared" si="4"/>
        <v>87422.66</v>
      </c>
      <c r="J44" s="139">
        <f t="shared" si="5"/>
        <v>74087</v>
      </c>
    </row>
    <row r="45" spans="1:10" s="106" customFormat="1" ht="13.5" thickBot="1">
      <c r="A45" s="141" t="s">
        <v>10</v>
      </c>
      <c r="B45" s="102" t="s">
        <v>113</v>
      </c>
      <c r="C45" s="100">
        <v>0.28</v>
      </c>
      <c r="D45" s="79">
        <v>73961</v>
      </c>
      <c r="E45" s="96">
        <v>1100</v>
      </c>
      <c r="F45" s="96">
        <v>0</v>
      </c>
      <c r="G45" s="96">
        <v>1539</v>
      </c>
      <c r="H45" s="96">
        <f t="shared" si="3"/>
        <v>13392</v>
      </c>
      <c r="I45" s="138">
        <f t="shared" si="4"/>
        <v>87792</v>
      </c>
      <c r="J45" s="139">
        <f t="shared" si="5"/>
        <v>74400</v>
      </c>
    </row>
    <row r="46" spans="1:10" s="106" customFormat="1" ht="13.5" thickBot="1">
      <c r="A46" s="141" t="s">
        <v>10</v>
      </c>
      <c r="B46" s="102" t="s">
        <v>112</v>
      </c>
      <c r="C46" s="145">
        <v>0.22</v>
      </c>
      <c r="D46" s="217">
        <v>73961</v>
      </c>
      <c r="E46" s="96">
        <v>1100</v>
      </c>
      <c r="F46" s="96">
        <v>0</v>
      </c>
      <c r="G46" s="96">
        <v>1539</v>
      </c>
      <c r="H46" s="96">
        <f t="shared" si="3"/>
        <v>13392</v>
      </c>
      <c r="I46" s="138">
        <f t="shared" si="4"/>
        <v>87792</v>
      </c>
      <c r="J46" s="139">
        <f t="shared" si="5"/>
        <v>74400</v>
      </c>
    </row>
    <row r="47" spans="1:13" s="106" customFormat="1" ht="13.5" thickBot="1">
      <c r="A47" s="141" t="s">
        <v>33</v>
      </c>
      <c r="B47" s="99" t="s">
        <v>34</v>
      </c>
      <c r="C47" s="100">
        <v>0.43</v>
      </c>
      <c r="D47" s="79">
        <v>77921</v>
      </c>
      <c r="E47" s="96">
        <v>1100</v>
      </c>
      <c r="F47" s="96">
        <v>0</v>
      </c>
      <c r="G47" s="96">
        <v>1539</v>
      </c>
      <c r="H47" s="96">
        <f t="shared" si="3"/>
        <v>14104.8</v>
      </c>
      <c r="I47" s="138">
        <f t="shared" si="4"/>
        <v>92464.8</v>
      </c>
      <c r="J47" s="139">
        <f t="shared" si="5"/>
        <v>78360</v>
      </c>
      <c r="K47" s="157"/>
      <c r="L47" s="157"/>
      <c r="M47" s="157"/>
    </row>
    <row r="48" spans="1:13" s="146" customFormat="1" ht="13.5" thickBot="1">
      <c r="A48" s="141" t="s">
        <v>33</v>
      </c>
      <c r="B48" s="99" t="s">
        <v>93</v>
      </c>
      <c r="C48" s="100">
        <v>0.22</v>
      </c>
      <c r="D48" s="79">
        <v>79371</v>
      </c>
      <c r="E48" s="96">
        <v>1100</v>
      </c>
      <c r="F48" s="96">
        <v>0</v>
      </c>
      <c r="G48" s="96">
        <v>1539</v>
      </c>
      <c r="H48" s="96">
        <f t="shared" si="3"/>
        <v>14365.8</v>
      </c>
      <c r="I48" s="138">
        <f t="shared" si="4"/>
        <v>94175.8</v>
      </c>
      <c r="J48" s="139">
        <f t="shared" si="5"/>
        <v>79810</v>
      </c>
      <c r="K48" s="206"/>
      <c r="L48" s="206"/>
      <c r="M48" s="206"/>
    </row>
    <row r="49" spans="1:13" ht="13.5" thickBot="1">
      <c r="A49" s="141" t="s">
        <v>33</v>
      </c>
      <c r="B49" s="99" t="s">
        <v>91</v>
      </c>
      <c r="C49" s="100"/>
      <c r="D49" s="79">
        <v>75191</v>
      </c>
      <c r="E49" s="96">
        <v>1100</v>
      </c>
      <c r="F49" s="96">
        <v>0</v>
      </c>
      <c r="G49" s="96">
        <v>1539</v>
      </c>
      <c r="H49" s="96">
        <f t="shared" si="3"/>
        <v>13613.4</v>
      </c>
      <c r="I49" s="138">
        <f t="shared" si="4"/>
        <v>89243.4</v>
      </c>
      <c r="J49" s="139">
        <f t="shared" si="5"/>
        <v>75630</v>
      </c>
      <c r="K49" s="157"/>
      <c r="L49" s="157"/>
      <c r="M49" s="157"/>
    </row>
    <row r="50" spans="1:13" s="146" customFormat="1" ht="13.5" thickBot="1">
      <c r="A50" s="141" t="s">
        <v>33</v>
      </c>
      <c r="B50" s="99" t="s">
        <v>111</v>
      </c>
      <c r="C50" s="100"/>
      <c r="D50" s="79">
        <v>78811</v>
      </c>
      <c r="E50" s="96">
        <v>1100</v>
      </c>
      <c r="F50" s="96">
        <v>0</v>
      </c>
      <c r="G50" s="96">
        <v>1539</v>
      </c>
      <c r="H50" s="96">
        <f t="shared" si="3"/>
        <v>14265</v>
      </c>
      <c r="I50" s="138">
        <f t="shared" si="4"/>
        <v>93515</v>
      </c>
      <c r="J50" s="139">
        <f t="shared" si="5"/>
        <v>79250</v>
      </c>
      <c r="K50" s="157"/>
      <c r="L50" s="157"/>
      <c r="M50" s="157"/>
    </row>
    <row r="51" spans="1:13" ht="13.5" thickBot="1">
      <c r="A51" s="141" t="s">
        <v>2</v>
      </c>
      <c r="B51" s="125" t="s">
        <v>3</v>
      </c>
      <c r="C51" s="100" t="s">
        <v>27</v>
      </c>
      <c r="D51" s="79">
        <v>66954</v>
      </c>
      <c r="E51" s="124">
        <v>0</v>
      </c>
      <c r="F51" s="122">
        <v>0</v>
      </c>
      <c r="G51" s="96">
        <v>1539</v>
      </c>
      <c r="H51" s="96">
        <f t="shared" si="3"/>
        <v>12328.74</v>
      </c>
      <c r="I51" s="138">
        <f t="shared" si="4"/>
        <v>80821.74</v>
      </c>
      <c r="J51" s="139">
        <f t="shared" si="5"/>
        <v>68493</v>
      </c>
      <c r="K51" s="263"/>
      <c r="L51" s="263"/>
      <c r="M51" s="206"/>
    </row>
    <row r="52" spans="1:13" ht="14.25" thickBot="1">
      <c r="A52" s="141" t="s">
        <v>2</v>
      </c>
      <c r="B52" s="125" t="s">
        <v>4</v>
      </c>
      <c r="C52" s="100" t="s">
        <v>27</v>
      </c>
      <c r="D52" s="79">
        <v>62810</v>
      </c>
      <c r="E52" s="124">
        <v>0</v>
      </c>
      <c r="F52" s="122">
        <v>0</v>
      </c>
      <c r="G52" s="96">
        <v>1539</v>
      </c>
      <c r="H52" s="96">
        <f t="shared" si="3"/>
        <v>11582.82</v>
      </c>
      <c r="I52" s="138">
        <f t="shared" si="4"/>
        <v>75931.82</v>
      </c>
      <c r="J52" s="139">
        <f t="shared" si="5"/>
        <v>64349.00000000001</v>
      </c>
      <c r="K52" s="18"/>
      <c r="L52" s="207"/>
      <c r="M52" s="157"/>
    </row>
    <row r="53" spans="1:13" s="146" customFormat="1" ht="13.5" thickBot="1">
      <c r="A53" s="141" t="s">
        <v>2</v>
      </c>
      <c r="B53" s="99" t="s">
        <v>13</v>
      </c>
      <c r="C53" s="100" t="s">
        <v>27</v>
      </c>
      <c r="D53" s="79">
        <v>63994</v>
      </c>
      <c r="E53" s="124">
        <v>0</v>
      </c>
      <c r="F53" s="122">
        <v>0</v>
      </c>
      <c r="G53" s="96">
        <v>1539</v>
      </c>
      <c r="H53" s="96">
        <f t="shared" si="3"/>
        <v>11795.939999999999</v>
      </c>
      <c r="I53" s="138">
        <f t="shared" si="4"/>
        <v>77328.94</v>
      </c>
      <c r="J53" s="139">
        <f t="shared" si="5"/>
        <v>65533</v>
      </c>
      <c r="K53" s="208"/>
      <c r="L53" s="207"/>
      <c r="M53" s="157"/>
    </row>
    <row r="54" spans="1:13" ht="13.5" thickBot="1">
      <c r="A54" s="61" t="s">
        <v>2</v>
      </c>
      <c r="B54" s="17" t="s">
        <v>28</v>
      </c>
      <c r="C54" s="105" t="s">
        <v>27</v>
      </c>
      <c r="D54" s="80">
        <v>66404</v>
      </c>
      <c r="E54" s="127">
        <v>0</v>
      </c>
      <c r="F54" s="209">
        <v>0</v>
      </c>
      <c r="G54" s="96">
        <v>1539</v>
      </c>
      <c r="H54" s="202">
        <f t="shared" si="3"/>
        <v>12229.74</v>
      </c>
      <c r="I54" s="203">
        <f t="shared" si="4"/>
        <v>80172.74</v>
      </c>
      <c r="J54" s="204">
        <f t="shared" si="5"/>
        <v>67943</v>
      </c>
      <c r="K54" s="208"/>
      <c r="L54" s="207"/>
      <c r="M54" s="157"/>
    </row>
    <row r="55" spans="2:13" ht="15.75" customHeight="1" thickBot="1">
      <c r="B55" s="129"/>
      <c r="D55" s="130"/>
      <c r="G55" s="130"/>
      <c r="H55" s="130"/>
      <c r="I55" s="205"/>
      <c r="K55" s="18" t="s">
        <v>92</v>
      </c>
      <c r="L55" s="207"/>
      <c r="M55" s="157"/>
    </row>
    <row r="56" spans="1:13" ht="15.75" customHeight="1" thickBot="1">
      <c r="A56" s="252" t="s">
        <v>25</v>
      </c>
      <c r="B56" s="253"/>
      <c r="C56" s="253"/>
      <c r="D56" s="253"/>
      <c r="E56" s="253"/>
      <c r="F56" s="253"/>
      <c r="G56" s="253"/>
      <c r="H56" s="253"/>
      <c r="I56" s="253"/>
      <c r="J56" s="254"/>
      <c r="K56" s="157"/>
      <c r="L56" s="157"/>
      <c r="M56" s="157"/>
    </row>
    <row r="57" spans="1:13" ht="13.5" thickBot="1">
      <c r="A57" s="250" t="s">
        <v>14</v>
      </c>
      <c r="B57" s="251"/>
      <c r="C57" s="147" t="s">
        <v>7</v>
      </c>
      <c r="D57" s="112" t="s">
        <v>0</v>
      </c>
      <c r="E57" s="112" t="s">
        <v>15</v>
      </c>
      <c r="F57" s="112"/>
      <c r="G57" s="147" t="s">
        <v>16</v>
      </c>
      <c r="H57" s="112" t="s">
        <v>167</v>
      </c>
      <c r="I57" s="112" t="s">
        <v>1</v>
      </c>
      <c r="J57" s="68" t="s">
        <v>69</v>
      </c>
      <c r="K57" s="210"/>
      <c r="L57" s="200"/>
      <c r="M57" s="157"/>
    </row>
    <row r="58" spans="1:13" ht="13.5" thickBot="1">
      <c r="A58" s="148" t="s">
        <v>30</v>
      </c>
      <c r="B58" s="116" t="s">
        <v>80</v>
      </c>
      <c r="C58" s="95">
        <v>0.92</v>
      </c>
      <c r="D58" s="218">
        <v>70471</v>
      </c>
      <c r="E58" s="96">
        <v>1100</v>
      </c>
      <c r="F58" s="96">
        <v>0</v>
      </c>
      <c r="G58" s="96">
        <v>1539</v>
      </c>
      <c r="H58" s="96">
        <f aca="true" t="shared" si="6" ref="H58:H67">(D58-E58-F58+G58)*18%</f>
        <v>12763.8</v>
      </c>
      <c r="I58" s="138">
        <f aca="true" t="shared" si="7" ref="I58:I67">D58-E58-F58+G58+H58</f>
        <v>83673.8</v>
      </c>
      <c r="J58" s="139">
        <f aca="true" t="shared" si="8" ref="J58:J67">I58-H58</f>
        <v>70910</v>
      </c>
      <c r="K58" s="208"/>
      <c r="L58" s="207"/>
      <c r="M58" s="149"/>
    </row>
    <row r="59" spans="1:13" ht="13.5" thickBot="1">
      <c r="A59" s="150" t="s">
        <v>173</v>
      </c>
      <c r="B59" s="118" t="s">
        <v>170</v>
      </c>
      <c r="C59" s="100">
        <v>1.1</v>
      </c>
      <c r="D59" s="219">
        <v>70071</v>
      </c>
      <c r="E59" s="96">
        <v>1100</v>
      </c>
      <c r="F59" s="96">
        <v>0</v>
      </c>
      <c r="G59" s="96">
        <v>1539</v>
      </c>
      <c r="H59" s="96">
        <f t="shared" si="6"/>
        <v>12691.8</v>
      </c>
      <c r="I59" s="138">
        <f t="shared" si="7"/>
        <v>83201.8</v>
      </c>
      <c r="J59" s="139">
        <f>I59-H59</f>
        <v>70510</v>
      </c>
      <c r="K59" s="208"/>
      <c r="L59" s="207"/>
      <c r="M59" s="149"/>
    </row>
    <row r="60" spans="1:13" ht="13.5" thickBot="1">
      <c r="A60" s="150" t="s">
        <v>30</v>
      </c>
      <c r="B60" s="118" t="s">
        <v>120</v>
      </c>
      <c r="C60" s="100">
        <v>2</v>
      </c>
      <c r="D60" s="219">
        <v>70471</v>
      </c>
      <c r="E60" s="96">
        <v>1100</v>
      </c>
      <c r="F60" s="96">
        <v>0</v>
      </c>
      <c r="G60" s="96">
        <v>1539</v>
      </c>
      <c r="H60" s="96">
        <f t="shared" si="6"/>
        <v>12763.8</v>
      </c>
      <c r="I60" s="138">
        <f t="shared" si="7"/>
        <v>83673.8</v>
      </c>
      <c r="J60" s="139">
        <f t="shared" si="8"/>
        <v>70910</v>
      </c>
      <c r="K60" s="208"/>
      <c r="L60" s="207"/>
      <c r="M60" s="149"/>
    </row>
    <row r="61" spans="1:13" ht="13.5" thickBot="1">
      <c r="A61" s="150" t="s">
        <v>30</v>
      </c>
      <c r="B61" s="118" t="s">
        <v>169</v>
      </c>
      <c r="C61" s="100">
        <v>3</v>
      </c>
      <c r="D61" s="219">
        <v>70371</v>
      </c>
      <c r="E61" s="96">
        <v>1100</v>
      </c>
      <c r="F61" s="96">
        <v>0</v>
      </c>
      <c r="G61" s="96">
        <v>1539</v>
      </c>
      <c r="H61" s="96">
        <f t="shared" si="6"/>
        <v>12745.8</v>
      </c>
      <c r="I61" s="138">
        <f t="shared" si="7"/>
        <v>83555.8</v>
      </c>
      <c r="J61" s="139">
        <f t="shared" si="8"/>
        <v>70810</v>
      </c>
      <c r="K61" s="208"/>
      <c r="L61" s="207"/>
      <c r="M61" s="149"/>
    </row>
    <row r="62" spans="1:13" ht="13.5" thickBot="1">
      <c r="A62" s="150" t="s">
        <v>74</v>
      </c>
      <c r="B62" s="118" t="s">
        <v>12</v>
      </c>
      <c r="C62" s="100">
        <v>4.2</v>
      </c>
      <c r="D62" s="219">
        <v>79247</v>
      </c>
      <c r="E62" s="96">
        <v>1100</v>
      </c>
      <c r="F62" s="96">
        <v>0</v>
      </c>
      <c r="G62" s="96">
        <v>1539</v>
      </c>
      <c r="H62" s="96">
        <f t="shared" si="6"/>
        <v>14343.48</v>
      </c>
      <c r="I62" s="138">
        <f t="shared" si="7"/>
        <v>94029.48</v>
      </c>
      <c r="J62" s="139">
        <f t="shared" si="8"/>
        <v>79686</v>
      </c>
      <c r="K62" s="208"/>
      <c r="L62" s="207"/>
      <c r="M62" s="149"/>
    </row>
    <row r="63" spans="1:13" ht="14.25" customHeight="1" thickBot="1">
      <c r="A63" s="150" t="s">
        <v>36</v>
      </c>
      <c r="B63" s="118" t="s">
        <v>35</v>
      </c>
      <c r="C63" s="100">
        <v>6.5</v>
      </c>
      <c r="D63" s="219">
        <v>78441</v>
      </c>
      <c r="E63" s="96">
        <v>1100</v>
      </c>
      <c r="F63" s="96">
        <v>0</v>
      </c>
      <c r="G63" s="96">
        <v>1539</v>
      </c>
      <c r="H63" s="96">
        <f t="shared" si="6"/>
        <v>14198.4</v>
      </c>
      <c r="I63" s="138">
        <f t="shared" si="7"/>
        <v>93078.4</v>
      </c>
      <c r="J63" s="139">
        <f t="shared" si="8"/>
        <v>78880</v>
      </c>
      <c r="K63" s="157"/>
      <c r="L63" s="157"/>
      <c r="M63" s="149"/>
    </row>
    <row r="64" spans="1:13" ht="13.5" customHeight="1" thickBot="1">
      <c r="A64" s="150" t="s">
        <v>73</v>
      </c>
      <c r="B64" s="118" t="s">
        <v>72</v>
      </c>
      <c r="C64" s="100">
        <v>50</v>
      </c>
      <c r="D64" s="219">
        <v>79511</v>
      </c>
      <c r="E64" s="96">
        <v>1100</v>
      </c>
      <c r="F64" s="96">
        <v>0</v>
      </c>
      <c r="G64" s="96">
        <v>1539</v>
      </c>
      <c r="H64" s="96">
        <f t="shared" si="6"/>
        <v>14391</v>
      </c>
      <c r="I64" s="138">
        <f t="shared" si="7"/>
        <v>94341</v>
      </c>
      <c r="J64" s="139">
        <f t="shared" si="8"/>
        <v>79950</v>
      </c>
      <c r="K64" s="157"/>
      <c r="L64" s="157"/>
      <c r="M64" s="149"/>
    </row>
    <row r="65" spans="1:13" ht="13.5" thickBot="1">
      <c r="A65" s="150" t="s">
        <v>2</v>
      </c>
      <c r="B65" s="118" t="s">
        <v>29</v>
      </c>
      <c r="C65" s="100" t="s">
        <v>27</v>
      </c>
      <c r="D65" s="219">
        <v>71690</v>
      </c>
      <c r="E65" s="124">
        <v>0</v>
      </c>
      <c r="F65" s="122">
        <v>0</v>
      </c>
      <c r="G65" s="96">
        <v>1539</v>
      </c>
      <c r="H65" s="96">
        <f t="shared" si="6"/>
        <v>13181.22</v>
      </c>
      <c r="I65" s="138">
        <f t="shared" si="7"/>
        <v>86410.22</v>
      </c>
      <c r="J65" s="139">
        <f t="shared" si="8"/>
        <v>73229</v>
      </c>
      <c r="K65" s="157"/>
      <c r="L65" s="157"/>
      <c r="M65" s="149"/>
    </row>
    <row r="66" spans="1:13" ht="13.5" thickBot="1">
      <c r="A66" s="150" t="s">
        <v>2</v>
      </c>
      <c r="B66" s="118" t="s">
        <v>31</v>
      </c>
      <c r="C66" s="100" t="s">
        <v>27</v>
      </c>
      <c r="D66" s="219">
        <v>70884</v>
      </c>
      <c r="E66" s="124">
        <v>0</v>
      </c>
      <c r="F66" s="122">
        <v>0</v>
      </c>
      <c r="G66" s="96">
        <v>1539</v>
      </c>
      <c r="H66" s="96">
        <f t="shared" si="6"/>
        <v>13036.14</v>
      </c>
      <c r="I66" s="138">
        <f t="shared" si="7"/>
        <v>85459.14</v>
      </c>
      <c r="J66" s="139">
        <f t="shared" si="8"/>
        <v>72423</v>
      </c>
      <c r="K66" s="157"/>
      <c r="L66" s="157"/>
      <c r="M66" s="149"/>
    </row>
    <row r="67" spans="1:13" ht="13.5" thickBot="1">
      <c r="A67" s="151" t="s">
        <v>2</v>
      </c>
      <c r="B67" s="152" t="s">
        <v>32</v>
      </c>
      <c r="C67" s="105" t="s">
        <v>27</v>
      </c>
      <c r="D67" s="220">
        <v>62914</v>
      </c>
      <c r="E67" s="127">
        <v>0</v>
      </c>
      <c r="F67" s="209">
        <v>0</v>
      </c>
      <c r="G67" s="96">
        <v>1539</v>
      </c>
      <c r="H67" s="202">
        <f t="shared" si="6"/>
        <v>11601.539999999999</v>
      </c>
      <c r="I67" s="203">
        <f t="shared" si="7"/>
        <v>76054.54</v>
      </c>
      <c r="J67" s="204">
        <f t="shared" si="8"/>
        <v>64452.99999999999</v>
      </c>
      <c r="K67" s="157"/>
      <c r="L67" s="157"/>
      <c r="M67" s="149"/>
    </row>
    <row r="68" spans="1:9" ht="12.75">
      <c r="A68" s="211"/>
      <c r="B68" s="92"/>
      <c r="C68" s="92"/>
      <c r="D68" s="92"/>
      <c r="E68" s="92"/>
      <c r="F68" s="92"/>
      <c r="G68" s="92"/>
      <c r="H68" s="92"/>
      <c r="I68" s="92"/>
    </row>
    <row r="69" spans="1:10" ht="13.5">
      <c r="A69" s="18"/>
      <c r="B69" s="36"/>
      <c r="C69" s="157"/>
      <c r="D69" s="37"/>
      <c r="E69" s="37"/>
      <c r="F69" s="37"/>
      <c r="G69" s="37"/>
      <c r="H69" s="191"/>
      <c r="I69" s="174"/>
      <c r="J69" s="174"/>
    </row>
    <row r="70" spans="1:3" ht="15">
      <c r="A70" s="212"/>
      <c r="B70" s="212"/>
      <c r="C70" s="212"/>
    </row>
    <row r="71" spans="2:11" ht="16.5" customHeight="1">
      <c r="B71" s="157"/>
      <c r="C71" s="157"/>
      <c r="D71" s="157"/>
      <c r="E71" s="157"/>
      <c r="F71" s="157"/>
      <c r="G71" s="157"/>
      <c r="H71" s="157"/>
      <c r="I71" s="157"/>
      <c r="J71" s="157"/>
      <c r="K71" s="157"/>
    </row>
    <row r="72" spans="1:13" ht="12.75">
      <c r="A72" s="46"/>
      <c r="B72" s="157"/>
      <c r="C72" s="46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1:13" ht="12.75">
      <c r="A73" s="213"/>
      <c r="B73" s="213"/>
      <c r="C73" s="186"/>
      <c r="D73" s="42"/>
      <c r="E73" s="42"/>
      <c r="F73" s="42"/>
      <c r="G73" s="42"/>
      <c r="H73" s="42"/>
      <c r="I73" s="186"/>
      <c r="J73" s="42"/>
      <c r="K73" s="157"/>
      <c r="L73" s="157"/>
      <c r="M73" s="157"/>
    </row>
    <row r="74" spans="1:13" ht="12.75">
      <c r="A74" s="200"/>
      <c r="B74" s="201"/>
      <c r="C74" s="189"/>
      <c r="D74" s="190"/>
      <c r="E74" s="190"/>
      <c r="F74" s="190"/>
      <c r="G74" s="190"/>
      <c r="H74" s="190"/>
      <c r="I74" s="174"/>
      <c r="J74" s="174"/>
      <c r="K74" s="157"/>
      <c r="L74" s="157"/>
      <c r="M74" s="157"/>
    </row>
    <row r="75" spans="1:13" ht="12.75">
      <c r="A75" s="214"/>
      <c r="B75" s="201"/>
      <c r="C75" s="189"/>
      <c r="D75" s="190"/>
      <c r="E75" s="190"/>
      <c r="F75" s="190"/>
      <c r="G75" s="190"/>
      <c r="H75" s="191"/>
      <c r="I75" s="174"/>
      <c r="J75" s="174"/>
      <c r="K75" s="157"/>
      <c r="L75" s="157"/>
      <c r="M75" s="157"/>
    </row>
    <row r="76" spans="1:13" ht="12.7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</row>
    <row r="77" spans="1:13" ht="12.7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</row>
    <row r="78" spans="1:13" ht="12.75">
      <c r="A78" s="46"/>
      <c r="B78" s="157"/>
      <c r="C78" s="46"/>
      <c r="D78" s="157"/>
      <c r="E78" s="157"/>
      <c r="F78" s="157"/>
      <c r="G78" s="157"/>
      <c r="H78" s="157"/>
      <c r="I78" s="157"/>
      <c r="J78" s="157"/>
      <c r="K78" s="157"/>
      <c r="L78" s="157"/>
      <c r="M78" s="157"/>
    </row>
    <row r="79" spans="1:13" ht="12.75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</row>
    <row r="80" spans="1:13" ht="12.75">
      <c r="A80" s="213"/>
      <c r="B80" s="213"/>
      <c r="C80" s="42"/>
      <c r="D80" s="42"/>
      <c r="E80" s="42"/>
      <c r="F80" s="42"/>
      <c r="G80" s="42"/>
      <c r="H80" s="42"/>
      <c r="I80" s="186"/>
      <c r="J80" s="42"/>
      <c r="K80" s="157"/>
      <c r="L80" s="157"/>
      <c r="M80" s="157"/>
    </row>
    <row r="81" spans="1:13" ht="12.75">
      <c r="A81" s="36"/>
      <c r="B81" s="36"/>
      <c r="C81" s="189"/>
      <c r="D81" s="149"/>
      <c r="E81" s="149"/>
      <c r="F81" s="149"/>
      <c r="G81" s="149"/>
      <c r="H81" s="215"/>
      <c r="I81" s="174"/>
      <c r="J81" s="174"/>
      <c r="K81" s="157"/>
      <c r="L81" s="157"/>
      <c r="M81" s="157"/>
    </row>
    <row r="82" spans="1:13" ht="12.75">
      <c r="A82" s="36"/>
      <c r="B82" s="36"/>
      <c r="C82" s="189"/>
      <c r="D82" s="149"/>
      <c r="E82" s="149"/>
      <c r="F82" s="149"/>
      <c r="G82" s="149"/>
      <c r="H82" s="215"/>
      <c r="I82" s="174"/>
      <c r="J82" s="174"/>
      <c r="K82" s="157"/>
      <c r="L82" s="157"/>
      <c r="M82" s="157"/>
    </row>
    <row r="83" spans="1:13" ht="12.75">
      <c r="A83" s="36"/>
      <c r="B83" s="36"/>
      <c r="C83" s="189"/>
      <c r="D83" s="149"/>
      <c r="E83" s="149"/>
      <c r="F83" s="149"/>
      <c r="G83" s="149"/>
      <c r="H83" s="215"/>
      <c r="I83" s="174"/>
      <c r="J83" s="174"/>
      <c r="K83" s="157"/>
      <c r="L83" s="157"/>
      <c r="M83" s="157"/>
    </row>
    <row r="84" spans="1:13" ht="12.75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</row>
    <row r="85" spans="1:13" ht="12.7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</row>
    <row r="86" spans="1:13" ht="12.75">
      <c r="A86" s="46"/>
      <c r="B86" s="157"/>
      <c r="C86" s="46"/>
      <c r="D86" s="157"/>
      <c r="E86" s="157"/>
      <c r="F86" s="157"/>
      <c r="G86" s="157"/>
      <c r="H86" s="157"/>
      <c r="I86" s="157"/>
      <c r="J86" s="157"/>
      <c r="K86" s="157"/>
      <c r="L86" s="157"/>
      <c r="M86" s="157"/>
    </row>
    <row r="87" spans="1:13" ht="12.75">
      <c r="A87" s="213"/>
      <c r="B87" s="213"/>
      <c r="C87" s="186"/>
      <c r="D87" s="42"/>
      <c r="E87" s="42"/>
      <c r="F87" s="42"/>
      <c r="G87" s="42"/>
      <c r="H87" s="42"/>
      <c r="I87" s="186"/>
      <c r="J87" s="42"/>
      <c r="K87" s="157"/>
      <c r="L87" s="157"/>
      <c r="M87" s="157"/>
    </row>
    <row r="88" spans="1:13" ht="12.75">
      <c r="A88" s="200"/>
      <c r="B88" s="201"/>
      <c r="C88" s="189"/>
      <c r="D88" s="190"/>
      <c r="E88" s="190"/>
      <c r="F88" s="190"/>
      <c r="G88" s="190"/>
      <c r="H88" s="190"/>
      <c r="I88" s="174"/>
      <c r="J88" s="174"/>
      <c r="K88" s="157"/>
      <c r="L88" s="157"/>
      <c r="M88" s="157"/>
    </row>
    <row r="89" spans="1:13" ht="12.75">
      <c r="A89" s="214"/>
      <c r="B89" s="201"/>
      <c r="C89" s="189"/>
      <c r="D89" s="190"/>
      <c r="E89" s="190"/>
      <c r="F89" s="190"/>
      <c r="G89" s="190"/>
      <c r="H89" s="191"/>
      <c r="I89" s="174"/>
      <c r="J89" s="174"/>
      <c r="K89" s="157"/>
      <c r="L89" s="157"/>
      <c r="M89" s="157"/>
    </row>
    <row r="90" spans="2:11" ht="12.75">
      <c r="B90" s="157"/>
      <c r="C90" s="157"/>
      <c r="D90" s="157"/>
      <c r="E90" s="157"/>
      <c r="F90" s="157"/>
      <c r="G90" s="157"/>
      <c r="H90" s="157"/>
      <c r="I90" s="157"/>
      <c r="J90" s="157"/>
      <c r="K90" s="157"/>
    </row>
  </sheetData>
  <sheetProtection/>
  <mergeCells count="15">
    <mergeCell ref="K9:M10"/>
    <mergeCell ref="K35:M36"/>
    <mergeCell ref="A9:J9"/>
    <mergeCell ref="A36:B36"/>
    <mergeCell ref="A10:J10"/>
    <mergeCell ref="K51:L51"/>
    <mergeCell ref="B5:J5"/>
    <mergeCell ref="A6:J6"/>
    <mergeCell ref="A1:J1"/>
    <mergeCell ref="B3:J3"/>
    <mergeCell ref="B4:J4"/>
    <mergeCell ref="A57:B57"/>
    <mergeCell ref="A11:B11"/>
    <mergeCell ref="A35:J35"/>
    <mergeCell ref="A56:J56"/>
  </mergeCells>
  <printOptions/>
  <pageMargins left="0.511811023622047" right="0.236220472440945" top="0.261811024" bottom="0.261811024" header="0.236220472440945" footer="0.511811023622047"/>
  <pageSetup horizontalDpi="600" verticalDpi="600" orientation="landscape" paperSize="9" scale="52" r:id="rId2"/>
  <ignoredErrors>
    <ignoredError sqref="B37 B3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2"/>
  <sheetViews>
    <sheetView zoomScale="125" zoomScaleNormal="125" zoomScalePageLayoutView="0" workbookViewId="0" topLeftCell="A1">
      <selection activeCell="A10" sqref="A10"/>
    </sheetView>
  </sheetViews>
  <sheetFormatPr defaultColWidth="9.140625" defaultRowHeight="12.75"/>
  <cols>
    <col min="1" max="1" width="121.421875" style="0" customWidth="1"/>
    <col min="2" max="3" width="9.140625" style="0" hidden="1" customWidth="1"/>
  </cols>
  <sheetData>
    <row r="1" spans="1:3" ht="13.5" thickBot="1">
      <c r="A1" s="324" t="s">
        <v>188</v>
      </c>
      <c r="B1" s="325"/>
      <c r="C1" s="326"/>
    </row>
    <row r="2" spans="1:3" ht="12.75">
      <c r="A2" s="62" t="s">
        <v>37</v>
      </c>
      <c r="B2" s="63"/>
      <c r="C2" s="63"/>
    </row>
    <row r="3" spans="1:3" ht="12.75">
      <c r="A3" s="31" t="s">
        <v>38</v>
      </c>
      <c r="B3" s="31"/>
      <c r="C3" s="31"/>
    </row>
    <row r="4" spans="1:3" ht="12.75">
      <c r="A4" s="31" t="s">
        <v>39</v>
      </c>
      <c r="B4" s="31"/>
      <c r="C4" s="31"/>
    </row>
    <row r="5" spans="1:3" ht="12.75">
      <c r="A5" s="31" t="s">
        <v>40</v>
      </c>
      <c r="B5" s="31"/>
      <c r="C5" s="31"/>
    </row>
    <row r="6" spans="1:3" ht="12.75">
      <c r="A6" s="32" t="s">
        <v>41</v>
      </c>
      <c r="B6" s="31"/>
      <c r="C6" s="31"/>
    </row>
    <row r="7" spans="1:3" ht="12.75">
      <c r="A7" s="31" t="s">
        <v>42</v>
      </c>
      <c r="B7" s="31"/>
      <c r="C7" s="31"/>
    </row>
    <row r="8" spans="1:3" ht="12.75">
      <c r="A8" s="31" t="s">
        <v>154</v>
      </c>
      <c r="B8" s="31"/>
      <c r="C8" s="31"/>
    </row>
    <row r="9" spans="1:3" ht="12.75">
      <c r="A9" s="30" t="s">
        <v>43</v>
      </c>
      <c r="B9" s="31"/>
      <c r="C9" s="31"/>
    </row>
    <row r="10" spans="1:3" ht="12.75">
      <c r="A10" s="31" t="s">
        <v>157</v>
      </c>
      <c r="B10" s="31"/>
      <c r="C10" s="31"/>
    </row>
    <row r="11" spans="1:3" ht="12.75">
      <c r="A11" s="31" t="s">
        <v>44</v>
      </c>
      <c r="B11" s="31"/>
      <c r="C11" s="31"/>
    </row>
    <row r="12" spans="1:3" ht="12.75">
      <c r="A12" s="31" t="s">
        <v>45</v>
      </c>
      <c r="B12" s="31"/>
      <c r="C12" s="31"/>
    </row>
    <row r="13" spans="1:3" ht="12.75">
      <c r="A13" s="31" t="s">
        <v>46</v>
      </c>
      <c r="B13" s="31"/>
      <c r="C13" s="31"/>
    </row>
    <row r="14" spans="1:3" ht="12.75">
      <c r="A14" s="31" t="s">
        <v>47</v>
      </c>
      <c r="B14" s="31"/>
      <c r="C14" s="31"/>
    </row>
    <row r="15" spans="1:3" ht="12.75">
      <c r="A15" s="31" t="s">
        <v>158</v>
      </c>
      <c r="B15" s="31"/>
      <c r="C15" s="31"/>
    </row>
    <row r="16" spans="1:3" ht="12.75">
      <c r="A16" s="32" t="s">
        <v>48</v>
      </c>
      <c r="B16" s="31"/>
      <c r="C16" s="31"/>
    </row>
    <row r="17" spans="1:3" ht="12.75">
      <c r="A17" s="31" t="s">
        <v>115</v>
      </c>
      <c r="B17" s="31"/>
      <c r="C17" s="31"/>
    </row>
    <row r="18" spans="1:3" ht="12.75">
      <c r="A18" s="31"/>
      <c r="B18" s="31"/>
      <c r="C18" s="31"/>
    </row>
    <row r="19" spans="1:3" ht="12.75">
      <c r="A19" s="30" t="s">
        <v>49</v>
      </c>
      <c r="B19" s="31"/>
      <c r="C19" s="31"/>
    </row>
    <row r="20" spans="1:3" ht="12.75">
      <c r="A20" s="31" t="s">
        <v>50</v>
      </c>
      <c r="B20" s="31"/>
      <c r="C20" s="31"/>
    </row>
    <row r="21" spans="1:3" ht="12.75">
      <c r="A21" s="32" t="s">
        <v>51</v>
      </c>
      <c r="B21" s="31"/>
      <c r="C21" s="31"/>
    </row>
    <row r="22" spans="1:3" ht="12.75">
      <c r="A22" s="31" t="s">
        <v>52</v>
      </c>
      <c r="B22" s="31"/>
      <c r="C22" s="31"/>
    </row>
    <row r="23" spans="1:3" ht="12.75">
      <c r="A23" s="31" t="s">
        <v>177</v>
      </c>
      <c r="B23" s="31"/>
      <c r="C23" s="31"/>
    </row>
    <row r="24" spans="1:3" ht="12.75">
      <c r="A24" s="31" t="s">
        <v>53</v>
      </c>
      <c r="B24" s="31"/>
      <c r="C24" s="31"/>
    </row>
    <row r="25" spans="1:3" ht="12.75">
      <c r="A25" s="31"/>
      <c r="B25" s="31"/>
      <c r="C25" s="31"/>
    </row>
    <row r="26" spans="1:3" ht="12.75">
      <c r="A26" s="30" t="s">
        <v>54</v>
      </c>
      <c r="B26" s="31"/>
      <c r="C26" s="31"/>
    </row>
    <row r="27" spans="1:3" ht="12.75">
      <c r="A27" s="31" t="s">
        <v>176</v>
      </c>
      <c r="B27" s="31"/>
      <c r="C27" s="31"/>
    </row>
    <row r="28" spans="1:3" ht="12.75">
      <c r="A28" s="31" t="s">
        <v>174</v>
      </c>
      <c r="B28" s="31"/>
      <c r="C28" s="31"/>
    </row>
    <row r="29" spans="1:3" ht="12.75">
      <c r="A29" s="31" t="s">
        <v>175</v>
      </c>
      <c r="B29" s="31"/>
      <c r="C29" s="31"/>
    </row>
    <row r="30" spans="1:3" ht="12.75">
      <c r="A30" s="30" t="s">
        <v>55</v>
      </c>
      <c r="B30" s="31"/>
      <c r="C30" s="31"/>
    </row>
    <row r="31" spans="1:3" ht="12.75">
      <c r="A31" s="31" t="s">
        <v>56</v>
      </c>
      <c r="B31" s="31"/>
      <c r="C31" s="31"/>
    </row>
    <row r="32" spans="1:3" ht="12.75">
      <c r="A32" s="31" t="s">
        <v>57</v>
      </c>
      <c r="B32" s="31"/>
      <c r="C32" s="31"/>
    </row>
    <row r="33" spans="1:3" ht="12.75">
      <c r="A33" s="32" t="s">
        <v>58</v>
      </c>
      <c r="B33" s="31"/>
      <c r="C33" s="31"/>
    </row>
    <row r="34" spans="1:3" ht="12.75">
      <c r="A34" s="31"/>
      <c r="B34" s="31"/>
      <c r="C34" s="31"/>
    </row>
    <row r="35" spans="1:3" ht="12.75">
      <c r="A35" s="31" t="s">
        <v>59</v>
      </c>
      <c r="B35" s="31"/>
      <c r="C35" s="31"/>
    </row>
    <row r="36" spans="1:3" ht="12.75">
      <c r="A36" s="30" t="s">
        <v>60</v>
      </c>
      <c r="B36" s="31"/>
      <c r="C36" s="31"/>
    </row>
    <row r="37" spans="1:3" ht="12.75">
      <c r="A37" s="31" t="s">
        <v>116</v>
      </c>
      <c r="B37" s="31"/>
      <c r="C37" s="31"/>
    </row>
    <row r="38" spans="1:3" ht="12.75">
      <c r="A38" s="31"/>
      <c r="B38" s="31"/>
      <c r="C38" s="31"/>
    </row>
    <row r="39" spans="1:3" ht="12.75">
      <c r="A39" s="31" t="s">
        <v>61</v>
      </c>
      <c r="B39" s="31"/>
      <c r="C39" s="31"/>
    </row>
    <row r="40" spans="1:3" ht="12.75">
      <c r="A40" s="31"/>
      <c r="B40" s="31"/>
      <c r="C40" s="31"/>
    </row>
    <row r="41" spans="1:3" ht="12.75">
      <c r="A41" s="31" t="s">
        <v>62</v>
      </c>
      <c r="B41" s="31"/>
      <c r="C41" s="31"/>
    </row>
    <row r="42" spans="1:3" ht="12.75">
      <c r="A42" s="31" t="s">
        <v>63</v>
      </c>
      <c r="B42" s="31"/>
      <c r="C42" s="31"/>
    </row>
    <row r="43" spans="1:3" ht="12.75">
      <c r="A43" s="33" t="s">
        <v>64</v>
      </c>
      <c r="B43" s="34"/>
      <c r="C43" s="31"/>
    </row>
    <row r="44" spans="1:3" ht="12.75">
      <c r="A44" s="31" t="s">
        <v>65</v>
      </c>
      <c r="B44" s="31"/>
      <c r="C44" s="31"/>
    </row>
    <row r="45" spans="1:3" ht="12.75">
      <c r="A45" s="31" t="s">
        <v>66</v>
      </c>
      <c r="B45" s="31"/>
      <c r="C45" s="31"/>
    </row>
    <row r="46" spans="1:3" ht="12.75">
      <c r="A46" s="31" t="s">
        <v>67</v>
      </c>
      <c r="B46" s="31"/>
      <c r="C46" s="31"/>
    </row>
    <row r="47" spans="1:3" ht="12.75">
      <c r="A47" s="31" t="s">
        <v>68</v>
      </c>
      <c r="B47" s="31"/>
      <c r="C47" s="31"/>
    </row>
    <row r="48" spans="1:3" ht="12.75">
      <c r="A48" s="31" t="s">
        <v>117</v>
      </c>
      <c r="B48" s="31"/>
      <c r="C48" s="31"/>
    </row>
    <row r="49" ht="12.75">
      <c r="A49" s="33" t="s">
        <v>109</v>
      </c>
    </row>
    <row r="50" ht="12.75">
      <c r="A50" s="33" t="s">
        <v>118</v>
      </c>
    </row>
    <row r="51" ht="12.75">
      <c r="A51" s="38" t="s">
        <v>110</v>
      </c>
    </row>
    <row r="52" ht="12.75">
      <c r="A52" s="33" t="s">
        <v>119</v>
      </c>
    </row>
  </sheetData>
  <sheetProtection/>
  <mergeCells count="1">
    <mergeCell ref="A1:C1"/>
  </mergeCells>
  <printOptions/>
  <pageMargins left="0.5" right="0.5" top="1" bottom="1" header="0.5" footer="0.5"/>
  <pageSetup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9">
      <selection activeCell="A14" sqref="A14"/>
    </sheetView>
  </sheetViews>
  <sheetFormatPr defaultColWidth="9.140625" defaultRowHeight="12.75"/>
  <cols>
    <col min="1" max="1" width="11.8515625" style="52" customWidth="1"/>
    <col min="2" max="2" width="20.28125" style="52" customWidth="1"/>
    <col min="3" max="3" width="8.7109375" style="52" customWidth="1"/>
    <col min="4" max="6" width="11.421875" style="52" customWidth="1"/>
    <col min="7" max="7" width="13.00390625" style="52" customWidth="1"/>
    <col min="8" max="8" width="12.421875" style="52" customWidth="1"/>
    <col min="9" max="9" width="13.140625" style="52" bestFit="1" customWidth="1"/>
    <col min="10" max="16384" width="9.140625" style="52" customWidth="1"/>
  </cols>
  <sheetData>
    <row r="1" spans="1:8" ht="23.25">
      <c r="A1" s="264" t="s">
        <v>87</v>
      </c>
      <c r="B1" s="265"/>
      <c r="C1" s="265"/>
      <c r="D1" s="265"/>
      <c r="E1" s="265"/>
      <c r="F1" s="265"/>
      <c r="G1" s="265"/>
      <c r="H1" s="265"/>
    </row>
    <row r="2" spans="1:8" ht="16.5">
      <c r="A2" s="60" t="s">
        <v>82</v>
      </c>
      <c r="B2" s="29"/>
      <c r="C2" s="29"/>
      <c r="D2" s="29"/>
      <c r="E2" s="29"/>
      <c r="F2" s="29"/>
      <c r="G2" s="29"/>
      <c r="H2" s="29"/>
    </row>
    <row r="3" spans="1:8" s="53" customFormat="1" ht="12.75">
      <c r="A3" s="266" t="s">
        <v>83</v>
      </c>
      <c r="B3" s="266"/>
      <c r="C3" s="266"/>
      <c r="D3" s="266"/>
      <c r="E3" s="266"/>
      <c r="F3" s="266"/>
      <c r="G3" s="266"/>
      <c r="H3" s="266"/>
    </row>
    <row r="4" spans="1:8" s="53" customFormat="1" ht="12.75">
      <c r="A4" s="266" t="s">
        <v>84</v>
      </c>
      <c r="B4" s="266"/>
      <c r="C4" s="266"/>
      <c r="D4" s="266"/>
      <c r="E4" s="266"/>
      <c r="F4" s="266"/>
      <c r="G4" s="266"/>
      <c r="H4" s="266"/>
    </row>
    <row r="5" spans="1:8" s="53" customFormat="1" ht="12.75">
      <c r="A5" s="266" t="s">
        <v>85</v>
      </c>
      <c r="B5" s="266"/>
      <c r="C5" s="266"/>
      <c r="D5" s="266"/>
      <c r="E5" s="266"/>
      <c r="F5" s="266"/>
      <c r="G5" s="266"/>
      <c r="H5" s="266"/>
    </row>
    <row r="6" spans="1:8" ht="15">
      <c r="A6" s="267" t="s">
        <v>86</v>
      </c>
      <c r="B6" s="267"/>
      <c r="C6" s="267"/>
      <c r="D6" s="267"/>
      <c r="E6" s="267"/>
      <c r="F6" s="267"/>
      <c r="G6" s="267"/>
      <c r="H6" s="267"/>
    </row>
    <row r="7" spans="1:8" ht="15.75" thickBot="1">
      <c r="A7" s="54"/>
      <c r="B7" s="54"/>
      <c r="C7" s="54"/>
      <c r="D7" s="54"/>
      <c r="E7" s="54"/>
      <c r="F7" s="54"/>
      <c r="G7" s="54"/>
      <c r="H7" s="54"/>
    </row>
    <row r="8" spans="1:9" ht="13.5" thickBot="1">
      <c r="A8" s="268" t="s">
        <v>180</v>
      </c>
      <c r="B8" s="269"/>
      <c r="C8" s="269"/>
      <c r="D8" s="269"/>
      <c r="E8" s="269"/>
      <c r="F8" s="269"/>
      <c r="G8" s="269"/>
      <c r="H8" s="269"/>
      <c r="I8" s="270"/>
    </row>
    <row r="9" spans="1:9" ht="13.5" thickBot="1">
      <c r="A9" s="268" t="s">
        <v>26</v>
      </c>
      <c r="B9" s="269"/>
      <c r="C9" s="269"/>
      <c r="D9" s="269"/>
      <c r="E9" s="269"/>
      <c r="F9" s="269"/>
      <c r="G9" s="269"/>
      <c r="H9" s="269"/>
      <c r="I9" s="270"/>
    </row>
    <row r="10" spans="1:9" ht="13.5" thickBot="1">
      <c r="A10" s="272" t="s">
        <v>14</v>
      </c>
      <c r="B10" s="273"/>
      <c r="C10" s="71" t="s">
        <v>7</v>
      </c>
      <c r="D10" s="47" t="s">
        <v>0</v>
      </c>
      <c r="E10" s="12" t="s">
        <v>15</v>
      </c>
      <c r="F10" s="76"/>
      <c r="G10" s="47" t="s">
        <v>167</v>
      </c>
      <c r="H10" s="48" t="s">
        <v>1</v>
      </c>
      <c r="I10" s="50" t="s">
        <v>69</v>
      </c>
    </row>
    <row r="11" spans="1:11" ht="13.5" thickBot="1">
      <c r="A11" s="13" t="s">
        <v>155</v>
      </c>
      <c r="B11" s="14" t="s">
        <v>102</v>
      </c>
      <c r="C11" s="15">
        <v>11</v>
      </c>
      <c r="D11" s="78">
        <v>81668</v>
      </c>
      <c r="E11" s="89">
        <v>1100</v>
      </c>
      <c r="F11" s="89"/>
      <c r="G11" s="89">
        <f>(D11-E11)*18%</f>
        <v>14502.24</v>
      </c>
      <c r="H11" s="89">
        <f>D11-E11+G11</f>
        <v>95070.24</v>
      </c>
      <c r="I11" s="97">
        <f>H11-G11</f>
        <v>80568</v>
      </c>
      <c r="J11" s="106"/>
      <c r="K11" s="106"/>
    </row>
    <row r="12" spans="1:11" ht="13.5" thickBot="1">
      <c r="A12" s="6" t="s">
        <v>155</v>
      </c>
      <c r="B12" s="2" t="s">
        <v>98</v>
      </c>
      <c r="C12" s="9" t="s">
        <v>101</v>
      </c>
      <c r="D12" s="79">
        <v>80868</v>
      </c>
      <c r="E12" s="90">
        <v>1100</v>
      </c>
      <c r="F12" s="90"/>
      <c r="G12" s="90">
        <f aca="true" t="shared" si="0" ref="G12:G32">(D12-E12)*18%</f>
        <v>14358.24</v>
      </c>
      <c r="H12" s="90">
        <f aca="true" t="shared" si="1" ref="H12:H32">D12-E12+G12</f>
        <v>94126.24</v>
      </c>
      <c r="I12" s="97">
        <f aca="true" t="shared" si="2" ref="I12:I32">H12-G12</f>
        <v>79768</v>
      </c>
      <c r="J12" s="106"/>
      <c r="K12" s="106"/>
    </row>
    <row r="13" spans="1:11" ht="13.5" thickBot="1">
      <c r="A13" s="6" t="s">
        <v>155</v>
      </c>
      <c r="B13" s="2" t="s">
        <v>20</v>
      </c>
      <c r="C13" s="9">
        <v>6</v>
      </c>
      <c r="D13" s="79">
        <v>81318</v>
      </c>
      <c r="E13" s="90">
        <v>1100</v>
      </c>
      <c r="F13" s="90"/>
      <c r="G13" s="90">
        <f t="shared" si="0"/>
        <v>14439.24</v>
      </c>
      <c r="H13" s="90">
        <f t="shared" si="1"/>
        <v>94657.24</v>
      </c>
      <c r="I13" s="97">
        <f t="shared" si="2"/>
        <v>80218</v>
      </c>
      <c r="J13" s="106"/>
      <c r="K13" s="106"/>
    </row>
    <row r="14" spans="1:11" ht="13.5" thickBot="1">
      <c r="A14" s="6" t="s">
        <v>155</v>
      </c>
      <c r="B14" s="2" t="s">
        <v>21</v>
      </c>
      <c r="C14" s="9">
        <v>3</v>
      </c>
      <c r="D14" s="79">
        <v>81518</v>
      </c>
      <c r="E14" s="90">
        <v>1100</v>
      </c>
      <c r="F14" s="90"/>
      <c r="G14" s="90">
        <f t="shared" si="0"/>
        <v>14475.24</v>
      </c>
      <c r="H14" s="90">
        <f t="shared" si="1"/>
        <v>94893.24</v>
      </c>
      <c r="I14" s="97">
        <f t="shared" si="2"/>
        <v>80418</v>
      </c>
      <c r="J14" s="106"/>
      <c r="K14" s="106"/>
    </row>
    <row r="15" spans="1:11" ht="13.5" thickBot="1">
      <c r="A15" s="6" t="s">
        <v>155</v>
      </c>
      <c r="B15" s="2" t="s">
        <v>164</v>
      </c>
      <c r="C15" s="9">
        <v>3.4</v>
      </c>
      <c r="D15" s="79">
        <v>83988</v>
      </c>
      <c r="E15" s="90">
        <v>1100</v>
      </c>
      <c r="F15" s="90"/>
      <c r="G15" s="90">
        <f t="shared" si="0"/>
        <v>14919.84</v>
      </c>
      <c r="H15" s="90">
        <f t="shared" si="1"/>
        <v>97807.84</v>
      </c>
      <c r="I15" s="97">
        <f t="shared" si="2"/>
        <v>82888</v>
      </c>
      <c r="J15" s="106"/>
      <c r="K15" s="106"/>
    </row>
    <row r="16" spans="1:11" ht="13.5" thickBot="1">
      <c r="A16" s="6" t="s">
        <v>6</v>
      </c>
      <c r="B16" s="2" t="s">
        <v>17</v>
      </c>
      <c r="C16" s="9">
        <v>3</v>
      </c>
      <c r="D16" s="79">
        <v>82318</v>
      </c>
      <c r="E16" s="90">
        <v>1100</v>
      </c>
      <c r="F16" s="90"/>
      <c r="G16" s="90">
        <f t="shared" si="0"/>
        <v>14619.24</v>
      </c>
      <c r="H16" s="90">
        <f t="shared" si="1"/>
        <v>95837.24</v>
      </c>
      <c r="I16" s="97">
        <f t="shared" si="2"/>
        <v>81218</v>
      </c>
      <c r="J16" s="106"/>
      <c r="K16" s="106"/>
    </row>
    <row r="17" spans="1:11" ht="13.5" thickBot="1">
      <c r="A17" s="6" t="s">
        <v>18</v>
      </c>
      <c r="B17" s="2" t="s">
        <v>19</v>
      </c>
      <c r="C17" s="9">
        <v>11</v>
      </c>
      <c r="D17" s="79">
        <v>82768</v>
      </c>
      <c r="E17" s="90">
        <v>1100</v>
      </c>
      <c r="F17" s="90"/>
      <c r="G17" s="90">
        <f t="shared" si="0"/>
        <v>14700.24</v>
      </c>
      <c r="H17" s="90">
        <f t="shared" si="1"/>
        <v>96368.24</v>
      </c>
      <c r="I17" s="97">
        <f t="shared" si="2"/>
        <v>81668</v>
      </c>
      <c r="J17" s="106"/>
      <c r="K17" s="106"/>
    </row>
    <row r="18" spans="1:11" ht="13.5" thickBot="1">
      <c r="A18" s="6" t="s">
        <v>156</v>
      </c>
      <c r="B18" s="2" t="s">
        <v>79</v>
      </c>
      <c r="C18" s="9">
        <v>12</v>
      </c>
      <c r="D18" s="79">
        <v>88248</v>
      </c>
      <c r="E18" s="90">
        <v>1100</v>
      </c>
      <c r="F18" s="90"/>
      <c r="G18" s="90">
        <f t="shared" si="0"/>
        <v>15686.64</v>
      </c>
      <c r="H18" s="90">
        <f t="shared" si="1"/>
        <v>102834.64</v>
      </c>
      <c r="I18" s="97">
        <f t="shared" si="2"/>
        <v>87148</v>
      </c>
      <c r="J18" s="106"/>
      <c r="K18" s="106"/>
    </row>
    <row r="19" spans="1:11" ht="13.5" thickBot="1">
      <c r="A19" s="6" t="s">
        <v>95</v>
      </c>
      <c r="B19" s="2" t="s">
        <v>96</v>
      </c>
      <c r="C19" s="9"/>
      <c r="D19" s="79">
        <v>87448</v>
      </c>
      <c r="E19" s="90">
        <v>1100</v>
      </c>
      <c r="F19" s="90"/>
      <c r="G19" s="90">
        <f t="shared" si="0"/>
        <v>15542.64</v>
      </c>
      <c r="H19" s="90">
        <f t="shared" si="1"/>
        <v>101890.64</v>
      </c>
      <c r="I19" s="97">
        <f t="shared" si="2"/>
        <v>86348</v>
      </c>
      <c r="J19" s="106"/>
      <c r="K19" s="106"/>
    </row>
    <row r="20" spans="1:11" ht="13.5" thickBot="1">
      <c r="A20" s="6" t="s">
        <v>104</v>
      </c>
      <c r="B20" s="2" t="s">
        <v>105</v>
      </c>
      <c r="C20" s="9">
        <v>12</v>
      </c>
      <c r="D20" s="79">
        <v>82698</v>
      </c>
      <c r="E20" s="90">
        <v>1100</v>
      </c>
      <c r="F20" s="90"/>
      <c r="G20" s="90">
        <f t="shared" si="0"/>
        <v>14687.64</v>
      </c>
      <c r="H20" s="90">
        <f t="shared" si="1"/>
        <v>96285.64</v>
      </c>
      <c r="I20" s="97">
        <f t="shared" si="2"/>
        <v>81598</v>
      </c>
      <c r="J20" s="106"/>
      <c r="K20" s="106"/>
    </row>
    <row r="21" spans="1:11" ht="13.5" thickBot="1">
      <c r="A21" s="6" t="s">
        <v>104</v>
      </c>
      <c r="B21" s="2" t="s">
        <v>153</v>
      </c>
      <c r="C21" s="9">
        <v>10</v>
      </c>
      <c r="D21" s="79">
        <v>84548</v>
      </c>
      <c r="E21" s="90">
        <v>1100</v>
      </c>
      <c r="F21" s="90"/>
      <c r="G21" s="90">
        <f t="shared" si="0"/>
        <v>15020.64</v>
      </c>
      <c r="H21" s="90">
        <f t="shared" si="1"/>
        <v>98468.64</v>
      </c>
      <c r="I21" s="97">
        <f t="shared" si="2"/>
        <v>83448</v>
      </c>
      <c r="J21" s="106"/>
      <c r="K21" s="106"/>
    </row>
    <row r="22" spans="1:11" ht="13.5" thickBot="1">
      <c r="A22" s="6" t="s">
        <v>104</v>
      </c>
      <c r="B22" s="2" t="s">
        <v>94</v>
      </c>
      <c r="C22" s="9">
        <v>1.9</v>
      </c>
      <c r="D22" s="79">
        <v>89348</v>
      </c>
      <c r="E22" s="90">
        <v>1100</v>
      </c>
      <c r="F22" s="90"/>
      <c r="G22" s="90">
        <f t="shared" si="0"/>
        <v>15884.64</v>
      </c>
      <c r="H22" s="90">
        <f t="shared" si="1"/>
        <v>104132.64</v>
      </c>
      <c r="I22" s="97">
        <f t="shared" si="2"/>
        <v>88248</v>
      </c>
      <c r="J22" s="106"/>
      <c r="K22" s="106"/>
    </row>
    <row r="23" spans="1:11" ht="13.5" thickBot="1">
      <c r="A23" s="6" t="s">
        <v>104</v>
      </c>
      <c r="B23" s="2" t="s">
        <v>81</v>
      </c>
      <c r="C23" s="9">
        <v>3</v>
      </c>
      <c r="D23" s="79">
        <v>82648</v>
      </c>
      <c r="E23" s="90">
        <v>1100</v>
      </c>
      <c r="F23" s="90"/>
      <c r="G23" s="90">
        <f t="shared" si="0"/>
        <v>14678.64</v>
      </c>
      <c r="H23" s="90">
        <f t="shared" si="1"/>
        <v>96226.64</v>
      </c>
      <c r="I23" s="97">
        <f t="shared" si="2"/>
        <v>81548</v>
      </c>
      <c r="J23" s="106"/>
      <c r="K23" s="106"/>
    </row>
    <row r="24" spans="1:11" ht="13.5" thickBot="1">
      <c r="A24" s="6" t="s">
        <v>104</v>
      </c>
      <c r="B24" s="2" t="s">
        <v>90</v>
      </c>
      <c r="C24" s="9">
        <v>8</v>
      </c>
      <c r="D24" s="79">
        <v>85998</v>
      </c>
      <c r="E24" s="90">
        <v>1100</v>
      </c>
      <c r="F24" s="90"/>
      <c r="G24" s="90">
        <f t="shared" si="0"/>
        <v>15281.64</v>
      </c>
      <c r="H24" s="90">
        <f t="shared" si="1"/>
        <v>100179.64</v>
      </c>
      <c r="I24" s="97">
        <f t="shared" si="2"/>
        <v>84898</v>
      </c>
      <c r="J24" s="106"/>
      <c r="K24" s="106"/>
    </row>
    <row r="25" spans="1:11" ht="13.5" thickBot="1">
      <c r="A25" s="6" t="s">
        <v>104</v>
      </c>
      <c r="B25" s="2" t="s">
        <v>103</v>
      </c>
      <c r="C25" s="9"/>
      <c r="D25" s="79">
        <v>85198</v>
      </c>
      <c r="E25" s="90">
        <v>1100</v>
      </c>
      <c r="F25" s="90"/>
      <c r="G25" s="90">
        <f t="shared" si="0"/>
        <v>15137.64</v>
      </c>
      <c r="H25" s="90">
        <f t="shared" si="1"/>
        <v>99235.64</v>
      </c>
      <c r="I25" s="97">
        <f t="shared" si="2"/>
        <v>84098</v>
      </c>
      <c r="J25" s="106"/>
      <c r="K25" s="106"/>
    </row>
    <row r="26" spans="1:11" ht="13.5" thickBot="1">
      <c r="A26" s="6" t="s">
        <v>160</v>
      </c>
      <c r="B26" s="2" t="s">
        <v>161</v>
      </c>
      <c r="C26" s="9">
        <v>40</v>
      </c>
      <c r="D26" s="79">
        <v>84098</v>
      </c>
      <c r="E26" s="90">
        <v>1100</v>
      </c>
      <c r="F26" s="90"/>
      <c r="G26" s="90">
        <f t="shared" si="0"/>
        <v>14939.64</v>
      </c>
      <c r="H26" s="90">
        <f t="shared" si="1"/>
        <v>97937.64</v>
      </c>
      <c r="I26" s="97">
        <f t="shared" si="2"/>
        <v>82998</v>
      </c>
      <c r="J26" s="106"/>
      <c r="K26" s="106"/>
    </row>
    <row r="27" spans="1:11" ht="13.5" thickBot="1">
      <c r="A27" s="6" t="s">
        <v>160</v>
      </c>
      <c r="B27" s="2" t="s">
        <v>159</v>
      </c>
      <c r="C27" s="9">
        <v>8</v>
      </c>
      <c r="D27" s="79">
        <v>82678</v>
      </c>
      <c r="E27" s="90">
        <v>1100</v>
      </c>
      <c r="F27" s="90"/>
      <c r="G27" s="90">
        <f t="shared" si="0"/>
        <v>14684.039999999999</v>
      </c>
      <c r="H27" s="90">
        <f t="shared" si="1"/>
        <v>96262.04</v>
      </c>
      <c r="I27" s="97">
        <f t="shared" si="2"/>
        <v>81578</v>
      </c>
      <c r="J27" s="106"/>
      <c r="K27" s="106"/>
    </row>
    <row r="28" spans="1:11" ht="13.5" thickBot="1">
      <c r="A28" s="6" t="s">
        <v>160</v>
      </c>
      <c r="B28" s="2" t="s">
        <v>162</v>
      </c>
      <c r="C28" s="9">
        <v>65</v>
      </c>
      <c r="D28" s="79">
        <v>84048</v>
      </c>
      <c r="E28" s="90">
        <v>1100</v>
      </c>
      <c r="F28" s="90"/>
      <c r="G28" s="90">
        <f t="shared" si="0"/>
        <v>14930.64</v>
      </c>
      <c r="H28" s="90">
        <f t="shared" si="1"/>
        <v>97878.64</v>
      </c>
      <c r="I28" s="97">
        <f t="shared" si="2"/>
        <v>82948</v>
      </c>
      <c r="J28" s="106"/>
      <c r="K28" s="106"/>
    </row>
    <row r="29" spans="1:11" ht="13.5" thickBot="1">
      <c r="A29" s="6" t="s">
        <v>160</v>
      </c>
      <c r="B29" s="2" t="s">
        <v>163</v>
      </c>
      <c r="C29" s="9">
        <v>55</v>
      </c>
      <c r="D29" s="79">
        <v>84148</v>
      </c>
      <c r="E29" s="90">
        <v>1100</v>
      </c>
      <c r="F29" s="90"/>
      <c r="G29" s="90">
        <f t="shared" si="0"/>
        <v>14948.64</v>
      </c>
      <c r="H29" s="90">
        <f t="shared" si="1"/>
        <v>97996.64</v>
      </c>
      <c r="I29" s="97">
        <f t="shared" si="2"/>
        <v>83048</v>
      </c>
      <c r="J29" s="106"/>
      <c r="K29" s="106"/>
    </row>
    <row r="30" spans="1:11" ht="13.5" thickBot="1">
      <c r="A30" s="6" t="s">
        <v>166</v>
      </c>
      <c r="B30" s="2" t="s">
        <v>165</v>
      </c>
      <c r="C30" s="9">
        <v>3</v>
      </c>
      <c r="D30" s="79">
        <v>85368</v>
      </c>
      <c r="E30" s="90">
        <v>1100</v>
      </c>
      <c r="F30" s="90"/>
      <c r="G30" s="90">
        <f t="shared" si="0"/>
        <v>15168.24</v>
      </c>
      <c r="H30" s="90">
        <f t="shared" si="1"/>
        <v>99436.24</v>
      </c>
      <c r="I30" s="97">
        <f t="shared" si="2"/>
        <v>84268</v>
      </c>
      <c r="J30" s="106"/>
      <c r="K30" s="106"/>
    </row>
    <row r="31" spans="1:11" ht="13.5" thickBot="1">
      <c r="A31" s="77"/>
      <c r="B31" s="65" t="s">
        <v>171</v>
      </c>
      <c r="C31" s="66"/>
      <c r="D31" s="80">
        <v>85918</v>
      </c>
      <c r="E31" s="91">
        <v>1100</v>
      </c>
      <c r="F31" s="91"/>
      <c r="G31" s="91">
        <f>(D31-E31)*18%</f>
        <v>15267.24</v>
      </c>
      <c r="H31" s="91">
        <f>D31-E31+G31</f>
        <v>100085.24</v>
      </c>
      <c r="I31" s="97">
        <f>H31-G31</f>
        <v>84818</v>
      </c>
      <c r="J31" s="106"/>
      <c r="K31" s="106"/>
    </row>
    <row r="32" spans="1:11" ht="13.5" thickBot="1">
      <c r="A32" s="7" t="s">
        <v>97</v>
      </c>
      <c r="B32" s="8" t="s">
        <v>99</v>
      </c>
      <c r="C32" s="10" t="s">
        <v>100</v>
      </c>
      <c r="D32" s="80">
        <v>85918</v>
      </c>
      <c r="E32" s="91">
        <v>1100</v>
      </c>
      <c r="F32" s="91"/>
      <c r="G32" s="91">
        <f t="shared" si="0"/>
        <v>15267.24</v>
      </c>
      <c r="H32" s="91">
        <f t="shared" si="1"/>
        <v>100085.24</v>
      </c>
      <c r="I32" s="97">
        <f t="shared" si="2"/>
        <v>84818</v>
      </c>
      <c r="J32" s="106"/>
      <c r="K32" s="106"/>
    </row>
    <row r="33" spans="2:11" ht="13.5" thickBot="1">
      <c r="B33" s="55"/>
      <c r="D33" s="108"/>
      <c r="E33" s="108"/>
      <c r="F33" s="108"/>
      <c r="G33" s="108"/>
      <c r="H33" s="108"/>
      <c r="I33" s="106"/>
      <c r="J33" s="106"/>
      <c r="K33" s="106"/>
    </row>
    <row r="34" spans="1:9" ht="13.5" thickBot="1">
      <c r="A34" s="268" t="s">
        <v>22</v>
      </c>
      <c r="B34" s="269"/>
      <c r="C34" s="269"/>
      <c r="D34" s="269"/>
      <c r="E34" s="269"/>
      <c r="F34" s="269"/>
      <c r="G34" s="269"/>
      <c r="H34" s="269"/>
      <c r="I34" s="270"/>
    </row>
    <row r="35" spans="1:9" ht="13.5" thickBot="1">
      <c r="A35" s="274" t="s">
        <v>14</v>
      </c>
      <c r="B35" s="275"/>
      <c r="C35" s="72" t="s">
        <v>7</v>
      </c>
      <c r="D35" s="47" t="s">
        <v>0</v>
      </c>
      <c r="E35" s="12" t="s">
        <v>15</v>
      </c>
      <c r="F35" s="76"/>
      <c r="G35" s="47" t="s">
        <v>167</v>
      </c>
      <c r="H35" s="48" t="s">
        <v>1</v>
      </c>
      <c r="I35" s="50" t="s">
        <v>69</v>
      </c>
    </row>
    <row r="36" spans="1:9" ht="13.5" thickBot="1">
      <c r="A36" s="93" t="s">
        <v>6</v>
      </c>
      <c r="B36" s="94" t="s">
        <v>23</v>
      </c>
      <c r="C36" s="95">
        <v>0.9</v>
      </c>
      <c r="D36" s="78">
        <v>76050</v>
      </c>
      <c r="E36" s="89">
        <v>1100</v>
      </c>
      <c r="F36" s="96">
        <v>0</v>
      </c>
      <c r="G36" s="89">
        <f>(D36-E36-F36)*18%</f>
        <v>13491</v>
      </c>
      <c r="H36" s="89">
        <f>D36-E36-F36+G36</f>
        <v>88441</v>
      </c>
      <c r="I36" s="97">
        <f aca="true" t="shared" si="3" ref="I36:I53">H36-G36</f>
        <v>74950</v>
      </c>
    </row>
    <row r="37" spans="1:9" ht="13.5" thickBot="1">
      <c r="A37" s="98" t="s">
        <v>107</v>
      </c>
      <c r="B37" s="99" t="s">
        <v>106</v>
      </c>
      <c r="C37" s="100">
        <v>1.2</v>
      </c>
      <c r="D37" s="79">
        <v>76016</v>
      </c>
      <c r="E37" s="90">
        <v>1100</v>
      </c>
      <c r="F37" s="96">
        <v>0</v>
      </c>
      <c r="G37" s="89">
        <f aca="true" t="shared" si="4" ref="G37:G53">(D37-E37-F37)*18%</f>
        <v>13484.88</v>
      </c>
      <c r="H37" s="89">
        <f aca="true" t="shared" si="5" ref="H37:H53">D37-E37-F37+G37</f>
        <v>88400.88</v>
      </c>
      <c r="I37" s="97">
        <f t="shared" si="3"/>
        <v>74916</v>
      </c>
    </row>
    <row r="38" spans="1:9" ht="13.5" thickBot="1">
      <c r="A38" s="101" t="s">
        <v>5</v>
      </c>
      <c r="B38" s="99" t="s">
        <v>172</v>
      </c>
      <c r="C38" s="100">
        <v>2.7</v>
      </c>
      <c r="D38" s="79">
        <v>71960</v>
      </c>
      <c r="E38" s="90">
        <v>1100</v>
      </c>
      <c r="F38" s="96">
        <v>0</v>
      </c>
      <c r="G38" s="89">
        <f>(D38-E38-F38)*18%</f>
        <v>12754.8</v>
      </c>
      <c r="H38" s="89">
        <f>D38-E38-F38+G38</f>
        <v>83614.8</v>
      </c>
      <c r="I38" s="97">
        <f>H38-G38</f>
        <v>70860</v>
      </c>
    </row>
    <row r="39" spans="1:9" ht="13.5" thickBot="1">
      <c r="A39" s="98" t="s">
        <v>5</v>
      </c>
      <c r="B39" s="102" t="s">
        <v>11</v>
      </c>
      <c r="C39" s="100">
        <v>8</v>
      </c>
      <c r="D39" s="79">
        <v>71960</v>
      </c>
      <c r="E39" s="90">
        <v>1100</v>
      </c>
      <c r="F39" s="96">
        <v>0</v>
      </c>
      <c r="G39" s="89">
        <f t="shared" si="4"/>
        <v>12754.8</v>
      </c>
      <c r="H39" s="89">
        <f t="shared" si="5"/>
        <v>83614.8</v>
      </c>
      <c r="I39" s="97">
        <f t="shared" si="3"/>
        <v>70860</v>
      </c>
    </row>
    <row r="40" spans="1:9" ht="13.5" thickBot="1">
      <c r="A40" s="103" t="s">
        <v>5</v>
      </c>
      <c r="B40" s="102" t="s">
        <v>108</v>
      </c>
      <c r="C40" s="100">
        <v>8</v>
      </c>
      <c r="D40" s="79">
        <v>73310</v>
      </c>
      <c r="E40" s="90">
        <v>1100</v>
      </c>
      <c r="F40" s="96">
        <v>0</v>
      </c>
      <c r="G40" s="89">
        <f t="shared" si="4"/>
        <v>12997.8</v>
      </c>
      <c r="H40" s="89">
        <f t="shared" si="5"/>
        <v>85207.8</v>
      </c>
      <c r="I40" s="97">
        <f t="shared" si="3"/>
        <v>72210</v>
      </c>
    </row>
    <row r="41" spans="1:9" ht="13.5" thickBot="1">
      <c r="A41" s="103" t="s">
        <v>24</v>
      </c>
      <c r="B41" s="102" t="s">
        <v>89</v>
      </c>
      <c r="C41" s="100">
        <v>18</v>
      </c>
      <c r="D41" s="79">
        <v>73606</v>
      </c>
      <c r="E41" s="90">
        <v>1100</v>
      </c>
      <c r="F41" s="96">
        <v>0</v>
      </c>
      <c r="G41" s="89">
        <f t="shared" si="4"/>
        <v>13051.08</v>
      </c>
      <c r="H41" s="89">
        <f t="shared" si="5"/>
        <v>85557.08</v>
      </c>
      <c r="I41" s="97">
        <f t="shared" si="3"/>
        <v>72506</v>
      </c>
    </row>
    <row r="42" spans="1:9" ht="13.5" thickBot="1">
      <c r="A42" s="103" t="s">
        <v>9</v>
      </c>
      <c r="B42" s="102" t="s">
        <v>8</v>
      </c>
      <c r="C42" s="100">
        <v>1.2</v>
      </c>
      <c r="D42" s="79">
        <v>73090</v>
      </c>
      <c r="E42" s="90">
        <v>1100</v>
      </c>
      <c r="F42" s="96">
        <v>0</v>
      </c>
      <c r="G42" s="89">
        <f t="shared" si="4"/>
        <v>12958.199999999999</v>
      </c>
      <c r="H42" s="89">
        <f t="shared" si="5"/>
        <v>84948.2</v>
      </c>
      <c r="I42" s="97">
        <f t="shared" si="3"/>
        <v>71990</v>
      </c>
    </row>
    <row r="43" spans="1:9" ht="13.5" thickBot="1">
      <c r="A43" s="103" t="s">
        <v>71</v>
      </c>
      <c r="B43" s="102" t="s">
        <v>70</v>
      </c>
      <c r="C43" s="100">
        <v>0.35</v>
      </c>
      <c r="D43" s="79">
        <v>75187</v>
      </c>
      <c r="E43" s="90">
        <v>1100</v>
      </c>
      <c r="F43" s="96">
        <v>0</v>
      </c>
      <c r="G43" s="89">
        <f t="shared" si="4"/>
        <v>13335.66</v>
      </c>
      <c r="H43" s="89">
        <f t="shared" si="5"/>
        <v>87422.66</v>
      </c>
      <c r="I43" s="97">
        <f t="shared" si="3"/>
        <v>74087</v>
      </c>
    </row>
    <row r="44" spans="1:9" ht="13.5" thickBot="1">
      <c r="A44" s="103" t="s">
        <v>10</v>
      </c>
      <c r="B44" s="102" t="s">
        <v>114</v>
      </c>
      <c r="C44" s="100">
        <v>0.28</v>
      </c>
      <c r="D44" s="79">
        <v>75500</v>
      </c>
      <c r="E44" s="90">
        <v>1100</v>
      </c>
      <c r="F44" s="96">
        <v>0</v>
      </c>
      <c r="G44" s="89">
        <f t="shared" si="4"/>
        <v>13392</v>
      </c>
      <c r="H44" s="89">
        <f t="shared" si="5"/>
        <v>87792</v>
      </c>
      <c r="I44" s="97">
        <f t="shared" si="3"/>
        <v>74400</v>
      </c>
    </row>
    <row r="45" spans="1:9" ht="13.5" thickBot="1">
      <c r="A45" s="103" t="s">
        <v>10</v>
      </c>
      <c r="B45" s="102" t="s">
        <v>112</v>
      </c>
      <c r="C45" s="100">
        <v>0.22</v>
      </c>
      <c r="D45" s="79">
        <v>75500</v>
      </c>
      <c r="E45" s="90">
        <v>1100</v>
      </c>
      <c r="F45" s="96">
        <v>0</v>
      </c>
      <c r="G45" s="89">
        <f t="shared" si="4"/>
        <v>13392</v>
      </c>
      <c r="H45" s="89">
        <f t="shared" si="5"/>
        <v>87792</v>
      </c>
      <c r="I45" s="97">
        <f t="shared" si="3"/>
        <v>74400</v>
      </c>
    </row>
    <row r="46" spans="1:9" ht="13.5" thickBot="1">
      <c r="A46" s="103" t="s">
        <v>33</v>
      </c>
      <c r="B46" s="102" t="s">
        <v>34</v>
      </c>
      <c r="C46" s="100">
        <v>0.43</v>
      </c>
      <c r="D46" s="79">
        <v>79460</v>
      </c>
      <c r="E46" s="90">
        <v>1100</v>
      </c>
      <c r="F46" s="96">
        <v>0</v>
      </c>
      <c r="G46" s="89">
        <f t="shared" si="4"/>
        <v>14104.8</v>
      </c>
      <c r="H46" s="89">
        <f t="shared" si="5"/>
        <v>92464.8</v>
      </c>
      <c r="I46" s="97">
        <f t="shared" si="3"/>
        <v>78360</v>
      </c>
    </row>
    <row r="47" spans="1:9" ht="13.5" thickBot="1">
      <c r="A47" s="103" t="s">
        <v>33</v>
      </c>
      <c r="B47" s="102" t="s">
        <v>93</v>
      </c>
      <c r="C47" s="100">
        <v>0.22</v>
      </c>
      <c r="D47" s="79">
        <v>80910</v>
      </c>
      <c r="E47" s="90">
        <v>1100</v>
      </c>
      <c r="F47" s="96">
        <v>0</v>
      </c>
      <c r="G47" s="89">
        <f t="shared" si="4"/>
        <v>14365.8</v>
      </c>
      <c r="H47" s="89">
        <f t="shared" si="5"/>
        <v>94175.8</v>
      </c>
      <c r="I47" s="97">
        <f t="shared" si="3"/>
        <v>79810</v>
      </c>
    </row>
    <row r="48" spans="1:9" ht="13.5" thickBot="1">
      <c r="A48" s="104" t="s">
        <v>33</v>
      </c>
      <c r="B48" s="99" t="s">
        <v>91</v>
      </c>
      <c r="C48" s="100"/>
      <c r="D48" s="79">
        <v>76730</v>
      </c>
      <c r="E48" s="90">
        <v>1100</v>
      </c>
      <c r="F48" s="96">
        <v>0</v>
      </c>
      <c r="G48" s="89">
        <f t="shared" si="4"/>
        <v>13613.4</v>
      </c>
      <c r="H48" s="89">
        <f t="shared" si="5"/>
        <v>89243.4</v>
      </c>
      <c r="I48" s="97">
        <f t="shared" si="3"/>
        <v>75630</v>
      </c>
    </row>
    <row r="49" spans="1:9" ht="13.5" thickBot="1">
      <c r="A49" s="104" t="s">
        <v>33</v>
      </c>
      <c r="B49" s="99" t="s">
        <v>111</v>
      </c>
      <c r="C49" s="100"/>
      <c r="D49" s="79">
        <v>77850</v>
      </c>
      <c r="E49" s="90">
        <v>1100</v>
      </c>
      <c r="F49" s="96">
        <v>0</v>
      </c>
      <c r="G49" s="89">
        <f t="shared" si="4"/>
        <v>13815</v>
      </c>
      <c r="H49" s="89">
        <f t="shared" si="5"/>
        <v>90565</v>
      </c>
      <c r="I49" s="97">
        <f t="shared" si="3"/>
        <v>76750</v>
      </c>
    </row>
    <row r="50" spans="1:9" ht="13.5" thickBot="1">
      <c r="A50" s="103" t="s">
        <v>2</v>
      </c>
      <c r="B50" s="102" t="s">
        <v>3</v>
      </c>
      <c r="C50" s="100" t="s">
        <v>27</v>
      </c>
      <c r="D50" s="79">
        <v>68493</v>
      </c>
      <c r="E50" s="90">
        <v>0</v>
      </c>
      <c r="F50" s="96">
        <v>0</v>
      </c>
      <c r="G50" s="89">
        <f t="shared" si="4"/>
        <v>12328.74</v>
      </c>
      <c r="H50" s="89">
        <f t="shared" si="5"/>
        <v>80821.74</v>
      </c>
      <c r="I50" s="97">
        <f t="shared" si="3"/>
        <v>68493</v>
      </c>
    </row>
    <row r="51" spans="1:9" ht="13.5" thickBot="1">
      <c r="A51" s="103" t="s">
        <v>2</v>
      </c>
      <c r="B51" s="102" t="s">
        <v>4</v>
      </c>
      <c r="C51" s="100" t="s">
        <v>27</v>
      </c>
      <c r="D51" s="79">
        <v>64349</v>
      </c>
      <c r="E51" s="90">
        <v>0</v>
      </c>
      <c r="F51" s="96">
        <v>0</v>
      </c>
      <c r="G51" s="89">
        <f t="shared" si="4"/>
        <v>11582.82</v>
      </c>
      <c r="H51" s="89">
        <f t="shared" si="5"/>
        <v>75931.82</v>
      </c>
      <c r="I51" s="97">
        <f t="shared" si="3"/>
        <v>64349.00000000001</v>
      </c>
    </row>
    <row r="52" spans="1:9" ht="13.5" thickBot="1">
      <c r="A52" s="104" t="s">
        <v>2</v>
      </c>
      <c r="B52" s="99" t="s">
        <v>13</v>
      </c>
      <c r="C52" s="100" t="s">
        <v>27</v>
      </c>
      <c r="D52" s="79">
        <v>65533</v>
      </c>
      <c r="E52" s="90">
        <v>0</v>
      </c>
      <c r="F52" s="96">
        <v>0</v>
      </c>
      <c r="G52" s="89">
        <f t="shared" si="4"/>
        <v>11795.939999999999</v>
      </c>
      <c r="H52" s="89">
        <f t="shared" si="5"/>
        <v>77328.94</v>
      </c>
      <c r="I52" s="97">
        <f t="shared" si="3"/>
        <v>65533</v>
      </c>
    </row>
    <row r="53" spans="1:9" ht="13.5" thickBot="1">
      <c r="A53" s="56" t="s">
        <v>2</v>
      </c>
      <c r="B53" s="57" t="s">
        <v>28</v>
      </c>
      <c r="C53" s="105" t="s">
        <v>27</v>
      </c>
      <c r="D53" s="80">
        <v>67943</v>
      </c>
      <c r="E53" s="91">
        <v>0</v>
      </c>
      <c r="F53" s="96">
        <v>0</v>
      </c>
      <c r="G53" s="89">
        <f t="shared" si="4"/>
        <v>12229.74</v>
      </c>
      <c r="H53" s="89">
        <f t="shared" si="5"/>
        <v>80172.74</v>
      </c>
      <c r="I53" s="97">
        <f t="shared" si="3"/>
        <v>67943</v>
      </c>
    </row>
    <row r="54" spans="1:9" ht="15" customHeight="1" thickBot="1">
      <c r="A54" s="106"/>
      <c r="B54" s="107"/>
      <c r="C54" s="106"/>
      <c r="D54" s="108"/>
      <c r="E54" s="108"/>
      <c r="F54" s="108"/>
      <c r="G54" s="108"/>
      <c r="H54" s="108"/>
      <c r="I54" s="106"/>
    </row>
    <row r="55" spans="1:9" ht="13.5" thickBot="1">
      <c r="A55" s="276" t="s">
        <v>25</v>
      </c>
      <c r="B55" s="277"/>
      <c r="C55" s="277"/>
      <c r="D55" s="277"/>
      <c r="E55" s="277"/>
      <c r="F55" s="277"/>
      <c r="G55" s="277"/>
      <c r="H55" s="277"/>
      <c r="I55" s="278"/>
    </row>
    <row r="56" spans="1:9" ht="13.5" thickBot="1">
      <c r="A56" s="279" t="s">
        <v>14</v>
      </c>
      <c r="B56" s="280"/>
      <c r="C56" s="110" t="s">
        <v>7</v>
      </c>
      <c r="D56" s="111" t="s">
        <v>0</v>
      </c>
      <c r="E56" s="112" t="s">
        <v>15</v>
      </c>
      <c r="F56" s="113"/>
      <c r="G56" s="111" t="s">
        <v>167</v>
      </c>
      <c r="H56" s="114" t="s">
        <v>1</v>
      </c>
      <c r="I56" s="50" t="s">
        <v>69</v>
      </c>
    </row>
    <row r="57" spans="1:9" ht="13.5" thickBot="1">
      <c r="A57" s="115" t="s">
        <v>30</v>
      </c>
      <c r="B57" s="116" t="s">
        <v>80</v>
      </c>
      <c r="C57" s="95">
        <v>0.92</v>
      </c>
      <c r="D57" s="218">
        <v>72010</v>
      </c>
      <c r="E57" s="89">
        <v>1100</v>
      </c>
      <c r="F57" s="96">
        <v>0</v>
      </c>
      <c r="G57" s="89">
        <f aca="true" t="shared" si="6" ref="G57:G66">(D57-E57-F57)*18%</f>
        <v>12763.8</v>
      </c>
      <c r="H57" s="89">
        <f aca="true" t="shared" si="7" ref="H57:H66">D57-E57-F57+G57</f>
        <v>83673.8</v>
      </c>
      <c r="I57" s="97">
        <f aca="true" t="shared" si="8" ref="I57:I66">H57-G57</f>
        <v>70910</v>
      </c>
    </row>
    <row r="58" spans="1:9" ht="13.5" thickBot="1">
      <c r="A58" s="117" t="s">
        <v>173</v>
      </c>
      <c r="B58" s="118" t="s">
        <v>170</v>
      </c>
      <c r="C58" s="100">
        <v>1.1</v>
      </c>
      <c r="D58" s="219">
        <v>71610</v>
      </c>
      <c r="E58" s="90">
        <v>1100</v>
      </c>
      <c r="F58" s="96">
        <v>0</v>
      </c>
      <c r="G58" s="89">
        <f t="shared" si="6"/>
        <v>12691.8</v>
      </c>
      <c r="H58" s="89">
        <f t="shared" si="7"/>
        <v>83201.8</v>
      </c>
      <c r="I58" s="97">
        <f>H58-G58</f>
        <v>70510</v>
      </c>
    </row>
    <row r="59" spans="1:9" ht="13.5" thickBot="1">
      <c r="A59" s="117" t="s">
        <v>30</v>
      </c>
      <c r="B59" s="118" t="s">
        <v>120</v>
      </c>
      <c r="C59" s="100">
        <v>2</v>
      </c>
      <c r="D59" s="219">
        <v>72010</v>
      </c>
      <c r="E59" s="90">
        <v>1100</v>
      </c>
      <c r="F59" s="96">
        <v>0</v>
      </c>
      <c r="G59" s="89">
        <f t="shared" si="6"/>
        <v>12763.8</v>
      </c>
      <c r="H59" s="89">
        <f t="shared" si="7"/>
        <v>83673.8</v>
      </c>
      <c r="I59" s="97">
        <f t="shared" si="8"/>
        <v>70910</v>
      </c>
    </row>
    <row r="60" spans="1:9" s="106" customFormat="1" ht="13.5" thickBot="1">
      <c r="A60" s="117" t="s">
        <v>30</v>
      </c>
      <c r="B60" s="118" t="s">
        <v>169</v>
      </c>
      <c r="C60" s="100">
        <v>3</v>
      </c>
      <c r="D60" s="219">
        <v>71910</v>
      </c>
      <c r="E60" s="90">
        <v>1100</v>
      </c>
      <c r="F60" s="96">
        <v>0</v>
      </c>
      <c r="G60" s="89">
        <f t="shared" si="6"/>
        <v>12745.8</v>
      </c>
      <c r="H60" s="89">
        <f t="shared" si="7"/>
        <v>83555.8</v>
      </c>
      <c r="I60" s="97">
        <f t="shared" si="8"/>
        <v>70810</v>
      </c>
    </row>
    <row r="61" spans="1:9" ht="13.5" thickBot="1">
      <c r="A61" s="117" t="s">
        <v>74</v>
      </c>
      <c r="B61" s="118" t="s">
        <v>12</v>
      </c>
      <c r="C61" s="100">
        <v>4.2</v>
      </c>
      <c r="D61" s="219">
        <v>80786</v>
      </c>
      <c r="E61" s="90">
        <v>1100</v>
      </c>
      <c r="F61" s="96">
        <v>0</v>
      </c>
      <c r="G61" s="89">
        <f t="shared" si="6"/>
        <v>14343.48</v>
      </c>
      <c r="H61" s="89">
        <f t="shared" si="7"/>
        <v>94029.48</v>
      </c>
      <c r="I61" s="97">
        <f t="shared" si="8"/>
        <v>79686</v>
      </c>
    </row>
    <row r="62" spans="1:9" ht="13.5" thickBot="1">
      <c r="A62" s="117" t="s">
        <v>36</v>
      </c>
      <c r="B62" s="118" t="s">
        <v>35</v>
      </c>
      <c r="C62" s="100">
        <v>6.5</v>
      </c>
      <c r="D62" s="219">
        <v>81180</v>
      </c>
      <c r="E62" s="90">
        <v>1100</v>
      </c>
      <c r="F62" s="96">
        <v>0</v>
      </c>
      <c r="G62" s="89">
        <f t="shared" si="6"/>
        <v>14414.4</v>
      </c>
      <c r="H62" s="89">
        <f t="shared" si="7"/>
        <v>94494.4</v>
      </c>
      <c r="I62" s="97">
        <f t="shared" si="8"/>
        <v>80080</v>
      </c>
    </row>
    <row r="63" spans="1:9" ht="13.5" thickBot="1">
      <c r="A63" s="117" t="s">
        <v>73</v>
      </c>
      <c r="B63" s="118" t="s">
        <v>72</v>
      </c>
      <c r="C63" s="100">
        <v>50</v>
      </c>
      <c r="D63" s="219">
        <v>81050</v>
      </c>
      <c r="E63" s="90">
        <v>1100</v>
      </c>
      <c r="F63" s="96">
        <v>0</v>
      </c>
      <c r="G63" s="89">
        <f t="shared" si="6"/>
        <v>14391</v>
      </c>
      <c r="H63" s="89">
        <f t="shared" si="7"/>
        <v>94341</v>
      </c>
      <c r="I63" s="97">
        <f t="shared" si="8"/>
        <v>79950</v>
      </c>
    </row>
    <row r="64" spans="1:9" ht="13.5" thickBot="1">
      <c r="A64" s="117" t="s">
        <v>2</v>
      </c>
      <c r="B64" s="118" t="s">
        <v>29</v>
      </c>
      <c r="C64" s="100" t="s">
        <v>27</v>
      </c>
      <c r="D64" s="219">
        <v>73229</v>
      </c>
      <c r="E64" s="90">
        <v>0</v>
      </c>
      <c r="F64" s="96">
        <v>0</v>
      </c>
      <c r="G64" s="89">
        <f t="shared" si="6"/>
        <v>13181.22</v>
      </c>
      <c r="H64" s="89">
        <f t="shared" si="7"/>
        <v>86410.22</v>
      </c>
      <c r="I64" s="97">
        <f t="shared" si="8"/>
        <v>73229</v>
      </c>
    </row>
    <row r="65" spans="1:9" ht="13.5" thickBot="1">
      <c r="A65" s="117" t="s">
        <v>2</v>
      </c>
      <c r="B65" s="118" t="s">
        <v>31</v>
      </c>
      <c r="C65" s="100" t="s">
        <v>27</v>
      </c>
      <c r="D65" s="219">
        <v>73623</v>
      </c>
      <c r="E65" s="90">
        <v>0</v>
      </c>
      <c r="F65" s="96">
        <v>0</v>
      </c>
      <c r="G65" s="89">
        <f t="shared" si="6"/>
        <v>13252.14</v>
      </c>
      <c r="H65" s="89">
        <f t="shared" si="7"/>
        <v>86875.14</v>
      </c>
      <c r="I65" s="97">
        <f t="shared" si="8"/>
        <v>73623</v>
      </c>
    </row>
    <row r="66" spans="1:9" ht="12.75">
      <c r="A66" s="117" t="s">
        <v>2</v>
      </c>
      <c r="B66" s="118" t="s">
        <v>32</v>
      </c>
      <c r="C66" s="100" t="s">
        <v>27</v>
      </c>
      <c r="D66" s="219">
        <v>64453</v>
      </c>
      <c r="E66" s="90">
        <v>0</v>
      </c>
      <c r="F66" s="96">
        <v>0</v>
      </c>
      <c r="G66" s="89">
        <f t="shared" si="6"/>
        <v>11601.539999999999</v>
      </c>
      <c r="H66" s="89">
        <f t="shared" si="7"/>
        <v>76054.54</v>
      </c>
      <c r="I66" s="97">
        <f t="shared" si="8"/>
        <v>64452.99999999999</v>
      </c>
    </row>
    <row r="67" spans="1:9" ht="13.5" thickBot="1">
      <c r="A67" s="56"/>
      <c r="B67" s="119"/>
      <c r="C67" s="119"/>
      <c r="D67" s="119"/>
      <c r="E67" s="119"/>
      <c r="F67" s="119"/>
      <c r="G67" s="119"/>
      <c r="H67" s="119"/>
      <c r="I67" s="120"/>
    </row>
    <row r="68" spans="1:9" s="45" customFormat="1" ht="16.5">
      <c r="A68" s="23" t="s">
        <v>75</v>
      </c>
      <c r="B68" s="106"/>
      <c r="C68" s="106"/>
      <c r="D68" s="106"/>
      <c r="E68" s="106"/>
      <c r="F68" s="106"/>
      <c r="G68" s="106"/>
      <c r="H68" s="106"/>
      <c r="I68" s="106"/>
    </row>
    <row r="69" spans="1:9" ht="12.75">
      <c r="A69" s="106"/>
      <c r="B69" s="106"/>
      <c r="C69" s="106"/>
      <c r="D69" s="106"/>
      <c r="E69" s="106"/>
      <c r="F69" s="106"/>
      <c r="G69" s="106"/>
      <c r="H69" s="106"/>
      <c r="I69" s="121"/>
    </row>
    <row r="70" spans="1:8" ht="12.75">
      <c r="A70" s="45"/>
      <c r="B70" s="40"/>
      <c r="C70" s="40"/>
      <c r="D70" s="40"/>
      <c r="E70" s="40"/>
      <c r="F70" s="40"/>
      <c r="G70" s="40"/>
      <c r="H70" s="40"/>
    </row>
    <row r="71" spans="1:8" ht="12.75">
      <c r="A71" s="58"/>
      <c r="B71" s="58"/>
      <c r="C71" s="58"/>
      <c r="D71" s="58"/>
      <c r="E71" s="58"/>
      <c r="F71" s="58"/>
      <c r="G71" s="58"/>
      <c r="H71" s="58"/>
    </row>
    <row r="72" spans="1:8" ht="12.75">
      <c r="A72" s="271"/>
      <c r="B72" s="271"/>
      <c r="C72" s="44"/>
      <c r="D72" s="44"/>
      <c r="E72" s="44"/>
      <c r="F72" s="44"/>
      <c r="G72" s="44"/>
      <c r="H72" s="44"/>
    </row>
    <row r="73" spans="1:8" ht="12.75">
      <c r="A73" s="28"/>
      <c r="B73" s="43"/>
      <c r="C73" s="22"/>
      <c r="D73" s="39"/>
      <c r="E73" s="39"/>
      <c r="F73" s="39"/>
      <c r="G73" s="59"/>
      <c r="H73" s="59"/>
    </row>
    <row r="74" spans="1:8" ht="12.75">
      <c r="A74" s="28"/>
      <c r="B74" s="43"/>
      <c r="C74" s="22"/>
      <c r="D74" s="39"/>
      <c r="E74" s="39"/>
      <c r="F74" s="39"/>
      <c r="G74" s="59"/>
      <c r="H74" s="59"/>
    </row>
    <row r="75" spans="1:8" ht="12.75">
      <c r="A75" s="58"/>
      <c r="B75" s="58"/>
      <c r="C75" s="58"/>
      <c r="D75" s="58"/>
      <c r="E75" s="58"/>
      <c r="F75" s="58"/>
      <c r="G75" s="58"/>
      <c r="H75" s="58"/>
    </row>
  </sheetData>
  <sheetProtection/>
  <mergeCells count="13">
    <mergeCell ref="A72:B72"/>
    <mergeCell ref="A9:I9"/>
    <mergeCell ref="A10:B10"/>
    <mergeCell ref="A34:I34"/>
    <mergeCell ref="A35:B35"/>
    <mergeCell ref="A55:I55"/>
    <mergeCell ref="A56:B56"/>
    <mergeCell ref="A1:H1"/>
    <mergeCell ref="A3:H3"/>
    <mergeCell ref="A4:H4"/>
    <mergeCell ref="A5:H5"/>
    <mergeCell ref="A6:H6"/>
    <mergeCell ref="A8:I8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52">
      <selection activeCell="J10" sqref="J10"/>
    </sheetView>
  </sheetViews>
  <sheetFormatPr defaultColWidth="9.140625" defaultRowHeight="12.75"/>
  <cols>
    <col min="1" max="1" width="11.8515625" style="52" customWidth="1"/>
    <col min="2" max="2" width="20.28125" style="52" customWidth="1"/>
    <col min="3" max="3" width="8.7109375" style="52" customWidth="1"/>
    <col min="4" max="6" width="11.421875" style="52" customWidth="1"/>
    <col min="7" max="7" width="13.00390625" style="52" customWidth="1"/>
    <col min="8" max="8" width="12.421875" style="52" customWidth="1"/>
    <col min="9" max="9" width="13.140625" style="52" bestFit="1" customWidth="1"/>
    <col min="10" max="16384" width="9.140625" style="52" customWidth="1"/>
  </cols>
  <sheetData>
    <row r="1" spans="1:8" ht="23.25">
      <c r="A1" s="264" t="s">
        <v>87</v>
      </c>
      <c r="B1" s="265"/>
      <c r="C1" s="265"/>
      <c r="D1" s="265"/>
      <c r="E1" s="265"/>
      <c r="F1" s="265"/>
      <c r="G1" s="265"/>
      <c r="H1" s="265"/>
    </row>
    <row r="2" spans="1:8" ht="16.5">
      <c r="A2" s="60" t="s">
        <v>82</v>
      </c>
      <c r="B2" s="29"/>
      <c r="C2" s="29"/>
      <c r="D2" s="29"/>
      <c r="E2" s="29"/>
      <c r="F2" s="29"/>
      <c r="G2" s="29"/>
      <c r="H2" s="29"/>
    </row>
    <row r="3" spans="1:8" s="53" customFormat="1" ht="12.75">
      <c r="A3" s="266" t="s">
        <v>83</v>
      </c>
      <c r="B3" s="266"/>
      <c r="C3" s="266"/>
      <c r="D3" s="266"/>
      <c r="E3" s="266"/>
      <c r="F3" s="266"/>
      <c r="G3" s="266"/>
      <c r="H3" s="266"/>
    </row>
    <row r="4" spans="1:8" s="53" customFormat="1" ht="12.75">
      <c r="A4" s="266" t="s">
        <v>84</v>
      </c>
      <c r="B4" s="266"/>
      <c r="C4" s="266"/>
      <c r="D4" s="266"/>
      <c r="E4" s="266"/>
      <c r="F4" s="266"/>
      <c r="G4" s="266"/>
      <c r="H4" s="266"/>
    </row>
    <row r="5" spans="1:8" s="53" customFormat="1" ht="12.75">
      <c r="A5" s="266" t="s">
        <v>85</v>
      </c>
      <c r="B5" s="266"/>
      <c r="C5" s="266"/>
      <c r="D5" s="266"/>
      <c r="E5" s="266"/>
      <c r="F5" s="266"/>
      <c r="G5" s="266"/>
      <c r="H5" s="266"/>
    </row>
    <row r="6" spans="1:8" ht="15">
      <c r="A6" s="267" t="s">
        <v>86</v>
      </c>
      <c r="B6" s="267"/>
      <c r="C6" s="267"/>
      <c r="D6" s="267"/>
      <c r="E6" s="267"/>
      <c r="F6" s="267"/>
      <c r="G6" s="267"/>
      <c r="H6" s="267"/>
    </row>
    <row r="7" spans="1:8" ht="15.75" thickBot="1">
      <c r="A7" s="54"/>
      <c r="B7" s="54"/>
      <c r="C7" s="54"/>
      <c r="D7" s="54"/>
      <c r="E7" s="54"/>
      <c r="F7" s="54"/>
      <c r="G7" s="54"/>
      <c r="H7" s="54"/>
    </row>
    <row r="8" spans="1:9" ht="13.5" thickBot="1">
      <c r="A8" s="268" t="s">
        <v>187</v>
      </c>
      <c r="B8" s="269"/>
      <c r="C8" s="269"/>
      <c r="D8" s="269"/>
      <c r="E8" s="269"/>
      <c r="F8" s="269"/>
      <c r="G8" s="269"/>
      <c r="H8" s="269"/>
      <c r="I8" s="270"/>
    </row>
    <row r="9" spans="1:9" ht="13.5" thickBot="1">
      <c r="A9" s="268" t="s">
        <v>26</v>
      </c>
      <c r="B9" s="269"/>
      <c r="C9" s="269"/>
      <c r="D9" s="269"/>
      <c r="E9" s="269"/>
      <c r="F9" s="269"/>
      <c r="G9" s="269"/>
      <c r="H9" s="269"/>
      <c r="I9" s="270"/>
    </row>
    <row r="10" spans="1:9" ht="13.5" thickBot="1">
      <c r="A10" s="272" t="s">
        <v>14</v>
      </c>
      <c r="B10" s="273"/>
      <c r="C10" s="71" t="s">
        <v>7</v>
      </c>
      <c r="D10" s="47" t="s">
        <v>0</v>
      </c>
      <c r="E10" s="12" t="s">
        <v>15</v>
      </c>
      <c r="F10" s="76"/>
      <c r="G10" s="47" t="s">
        <v>167</v>
      </c>
      <c r="H10" s="48" t="s">
        <v>1</v>
      </c>
      <c r="I10" s="50" t="s">
        <v>69</v>
      </c>
    </row>
    <row r="11" spans="1:11" ht="13.5" thickBot="1">
      <c r="A11" s="13" t="s">
        <v>155</v>
      </c>
      <c r="B11" s="14" t="s">
        <v>102</v>
      </c>
      <c r="C11" s="15">
        <v>11</v>
      </c>
      <c r="D11" s="78">
        <v>81242</v>
      </c>
      <c r="E11" s="89">
        <v>1100</v>
      </c>
      <c r="F11" s="89"/>
      <c r="G11" s="89">
        <f>(D11-E11)*18%</f>
        <v>14425.56</v>
      </c>
      <c r="H11" s="89">
        <f>D11-E11+G11</f>
        <v>94567.56</v>
      </c>
      <c r="I11" s="97">
        <f>H11-G11</f>
        <v>80142</v>
      </c>
      <c r="J11" s="106"/>
      <c r="K11" s="106"/>
    </row>
    <row r="12" spans="1:11" ht="13.5" thickBot="1">
      <c r="A12" s="6" t="s">
        <v>155</v>
      </c>
      <c r="B12" s="2" t="s">
        <v>98</v>
      </c>
      <c r="C12" s="9" t="s">
        <v>101</v>
      </c>
      <c r="D12" s="79">
        <v>80442</v>
      </c>
      <c r="E12" s="90">
        <v>1100</v>
      </c>
      <c r="F12" s="90"/>
      <c r="G12" s="90">
        <f aca="true" t="shared" si="0" ref="G12:G32">(D12-E12)*18%</f>
        <v>14281.56</v>
      </c>
      <c r="H12" s="90">
        <f aca="true" t="shared" si="1" ref="H12:H32">D12-E12+G12</f>
        <v>93623.56</v>
      </c>
      <c r="I12" s="97">
        <f aca="true" t="shared" si="2" ref="I12:I32">H12-G12</f>
        <v>79342</v>
      </c>
      <c r="J12" s="106"/>
      <c r="K12" s="106"/>
    </row>
    <row r="13" spans="1:11" ht="13.5" thickBot="1">
      <c r="A13" s="6" t="s">
        <v>155</v>
      </c>
      <c r="B13" s="2" t="s">
        <v>20</v>
      </c>
      <c r="C13" s="9">
        <v>6</v>
      </c>
      <c r="D13" s="79">
        <v>81392</v>
      </c>
      <c r="E13" s="90">
        <v>1100</v>
      </c>
      <c r="F13" s="90"/>
      <c r="G13" s="90">
        <f t="shared" si="0"/>
        <v>14452.56</v>
      </c>
      <c r="H13" s="90">
        <f t="shared" si="1"/>
        <v>94744.56</v>
      </c>
      <c r="I13" s="97">
        <f t="shared" si="2"/>
        <v>80292</v>
      </c>
      <c r="J13" s="106"/>
      <c r="K13" s="106"/>
    </row>
    <row r="14" spans="1:11" ht="13.5" thickBot="1">
      <c r="A14" s="6" t="s">
        <v>155</v>
      </c>
      <c r="B14" s="2" t="s">
        <v>21</v>
      </c>
      <c r="C14" s="9">
        <v>3</v>
      </c>
      <c r="D14" s="79">
        <v>81592</v>
      </c>
      <c r="E14" s="90">
        <v>1100</v>
      </c>
      <c r="F14" s="90"/>
      <c r="G14" s="90">
        <f t="shared" si="0"/>
        <v>14488.56</v>
      </c>
      <c r="H14" s="90">
        <f t="shared" si="1"/>
        <v>94980.56</v>
      </c>
      <c r="I14" s="97">
        <f t="shared" si="2"/>
        <v>80492</v>
      </c>
      <c r="J14" s="106"/>
      <c r="K14" s="106"/>
    </row>
    <row r="15" spans="1:11" ht="13.5" thickBot="1">
      <c r="A15" s="6" t="s">
        <v>155</v>
      </c>
      <c r="B15" s="2" t="s">
        <v>164</v>
      </c>
      <c r="C15" s="9">
        <v>3.4</v>
      </c>
      <c r="D15" s="79">
        <v>83662</v>
      </c>
      <c r="E15" s="90">
        <v>1100</v>
      </c>
      <c r="F15" s="90"/>
      <c r="G15" s="90">
        <f t="shared" si="0"/>
        <v>14861.16</v>
      </c>
      <c r="H15" s="90">
        <f t="shared" si="1"/>
        <v>97423.16</v>
      </c>
      <c r="I15" s="97">
        <f t="shared" si="2"/>
        <v>82562</v>
      </c>
      <c r="J15" s="106"/>
      <c r="K15" s="106"/>
    </row>
    <row r="16" spans="1:11" ht="13.5" thickBot="1">
      <c r="A16" s="6" t="s">
        <v>6</v>
      </c>
      <c r="B16" s="2" t="s">
        <v>17</v>
      </c>
      <c r="C16" s="9">
        <v>3</v>
      </c>
      <c r="D16" s="79">
        <v>82392</v>
      </c>
      <c r="E16" s="90">
        <v>1100</v>
      </c>
      <c r="F16" s="90"/>
      <c r="G16" s="90">
        <f t="shared" si="0"/>
        <v>14632.56</v>
      </c>
      <c r="H16" s="90">
        <f t="shared" si="1"/>
        <v>95924.56</v>
      </c>
      <c r="I16" s="97">
        <f t="shared" si="2"/>
        <v>81292</v>
      </c>
      <c r="J16" s="106"/>
      <c r="K16" s="106"/>
    </row>
    <row r="17" spans="1:11" ht="13.5" thickBot="1">
      <c r="A17" s="6" t="s">
        <v>18</v>
      </c>
      <c r="B17" s="2" t="s">
        <v>19</v>
      </c>
      <c r="C17" s="9">
        <v>11</v>
      </c>
      <c r="D17" s="79">
        <v>82842</v>
      </c>
      <c r="E17" s="90">
        <v>1100</v>
      </c>
      <c r="F17" s="90"/>
      <c r="G17" s="90">
        <f t="shared" si="0"/>
        <v>14713.56</v>
      </c>
      <c r="H17" s="90">
        <f t="shared" si="1"/>
        <v>96455.56</v>
      </c>
      <c r="I17" s="97">
        <f t="shared" si="2"/>
        <v>81742</v>
      </c>
      <c r="J17" s="106"/>
      <c r="K17" s="106"/>
    </row>
    <row r="18" spans="1:11" ht="13.5" thickBot="1">
      <c r="A18" s="6" t="s">
        <v>156</v>
      </c>
      <c r="B18" s="2" t="s">
        <v>79</v>
      </c>
      <c r="C18" s="9">
        <v>12</v>
      </c>
      <c r="D18" s="79">
        <v>88172</v>
      </c>
      <c r="E18" s="90">
        <v>1100</v>
      </c>
      <c r="F18" s="90"/>
      <c r="G18" s="90">
        <f t="shared" si="0"/>
        <v>15672.96</v>
      </c>
      <c r="H18" s="90">
        <f t="shared" si="1"/>
        <v>102744.95999999999</v>
      </c>
      <c r="I18" s="97">
        <f t="shared" si="2"/>
        <v>87072</v>
      </c>
      <c r="J18" s="106"/>
      <c r="K18" s="106"/>
    </row>
    <row r="19" spans="1:11" ht="13.5" thickBot="1">
      <c r="A19" s="6" t="s">
        <v>95</v>
      </c>
      <c r="B19" s="2" t="s">
        <v>96</v>
      </c>
      <c r="C19" s="9"/>
      <c r="D19" s="79">
        <v>87372</v>
      </c>
      <c r="E19" s="90">
        <v>1100</v>
      </c>
      <c r="F19" s="90"/>
      <c r="G19" s="90">
        <f t="shared" si="0"/>
        <v>15528.96</v>
      </c>
      <c r="H19" s="90">
        <f t="shared" si="1"/>
        <v>101800.95999999999</v>
      </c>
      <c r="I19" s="97">
        <f t="shared" si="2"/>
        <v>86272</v>
      </c>
      <c r="J19" s="106"/>
      <c r="K19" s="106"/>
    </row>
    <row r="20" spans="1:11" ht="13.5" thickBot="1">
      <c r="A20" s="6" t="s">
        <v>104</v>
      </c>
      <c r="B20" s="2" t="s">
        <v>105</v>
      </c>
      <c r="C20" s="9">
        <v>12</v>
      </c>
      <c r="D20" s="79">
        <v>82372</v>
      </c>
      <c r="E20" s="90">
        <v>1100</v>
      </c>
      <c r="F20" s="90"/>
      <c r="G20" s="90">
        <f t="shared" si="0"/>
        <v>14628.96</v>
      </c>
      <c r="H20" s="90">
        <f t="shared" si="1"/>
        <v>95900.95999999999</v>
      </c>
      <c r="I20" s="97">
        <f t="shared" si="2"/>
        <v>81272</v>
      </c>
      <c r="J20" s="106"/>
      <c r="K20" s="106"/>
    </row>
    <row r="21" spans="1:11" ht="13.5" thickBot="1">
      <c r="A21" s="6" t="s">
        <v>104</v>
      </c>
      <c r="B21" s="2" t="s">
        <v>153</v>
      </c>
      <c r="C21" s="9">
        <v>10</v>
      </c>
      <c r="D21" s="79">
        <v>84122</v>
      </c>
      <c r="E21" s="90">
        <v>1100</v>
      </c>
      <c r="F21" s="90"/>
      <c r="G21" s="90">
        <f t="shared" si="0"/>
        <v>14943.96</v>
      </c>
      <c r="H21" s="90">
        <f t="shared" si="1"/>
        <v>97965.95999999999</v>
      </c>
      <c r="I21" s="97">
        <f t="shared" si="2"/>
        <v>83022</v>
      </c>
      <c r="J21" s="106"/>
      <c r="K21" s="106"/>
    </row>
    <row r="22" spans="1:11" ht="13.5" thickBot="1">
      <c r="A22" s="6" t="s">
        <v>104</v>
      </c>
      <c r="B22" s="2" t="s">
        <v>94</v>
      </c>
      <c r="C22" s="9">
        <v>1.9</v>
      </c>
      <c r="D22" s="79">
        <v>88872</v>
      </c>
      <c r="E22" s="90">
        <v>1100</v>
      </c>
      <c r="F22" s="90"/>
      <c r="G22" s="90">
        <f t="shared" si="0"/>
        <v>15798.96</v>
      </c>
      <c r="H22" s="90">
        <f t="shared" si="1"/>
        <v>103570.95999999999</v>
      </c>
      <c r="I22" s="97">
        <f t="shared" si="2"/>
        <v>87772</v>
      </c>
      <c r="J22" s="106"/>
      <c r="K22" s="106"/>
    </row>
    <row r="23" spans="1:11" ht="13.5" thickBot="1">
      <c r="A23" s="6" t="s">
        <v>104</v>
      </c>
      <c r="B23" s="2" t="s">
        <v>81</v>
      </c>
      <c r="C23" s="9">
        <v>3</v>
      </c>
      <c r="D23" s="79">
        <v>82722</v>
      </c>
      <c r="E23" s="90">
        <v>1100</v>
      </c>
      <c r="F23" s="90"/>
      <c r="G23" s="90">
        <f t="shared" si="0"/>
        <v>14691.96</v>
      </c>
      <c r="H23" s="90">
        <f t="shared" si="1"/>
        <v>96313.95999999999</v>
      </c>
      <c r="I23" s="97">
        <f t="shared" si="2"/>
        <v>81622</v>
      </c>
      <c r="J23" s="106"/>
      <c r="K23" s="106"/>
    </row>
    <row r="24" spans="1:11" ht="13.5" thickBot="1">
      <c r="A24" s="6" t="s">
        <v>104</v>
      </c>
      <c r="B24" s="2" t="s">
        <v>90</v>
      </c>
      <c r="C24" s="9">
        <v>8</v>
      </c>
      <c r="D24" s="79">
        <v>86072</v>
      </c>
      <c r="E24" s="90">
        <v>1100</v>
      </c>
      <c r="F24" s="90"/>
      <c r="G24" s="90">
        <f t="shared" si="0"/>
        <v>15294.96</v>
      </c>
      <c r="H24" s="90">
        <f t="shared" si="1"/>
        <v>100266.95999999999</v>
      </c>
      <c r="I24" s="97">
        <f t="shared" si="2"/>
        <v>84972</v>
      </c>
      <c r="J24" s="106"/>
      <c r="K24" s="106"/>
    </row>
    <row r="25" spans="1:11" ht="13.5" thickBot="1">
      <c r="A25" s="6" t="s">
        <v>104</v>
      </c>
      <c r="B25" s="2" t="s">
        <v>103</v>
      </c>
      <c r="C25" s="9"/>
      <c r="D25" s="79">
        <v>85272</v>
      </c>
      <c r="E25" s="90">
        <v>1100</v>
      </c>
      <c r="F25" s="90"/>
      <c r="G25" s="90">
        <f t="shared" si="0"/>
        <v>15150.96</v>
      </c>
      <c r="H25" s="90">
        <f t="shared" si="1"/>
        <v>99322.95999999999</v>
      </c>
      <c r="I25" s="97">
        <f t="shared" si="2"/>
        <v>84172</v>
      </c>
      <c r="J25" s="106"/>
      <c r="K25" s="106"/>
    </row>
    <row r="26" spans="1:11" ht="13.5" thickBot="1">
      <c r="A26" s="6" t="s">
        <v>160</v>
      </c>
      <c r="B26" s="2" t="s">
        <v>161</v>
      </c>
      <c r="C26" s="9">
        <v>40</v>
      </c>
      <c r="D26" s="79">
        <v>84272</v>
      </c>
      <c r="E26" s="90">
        <v>1100</v>
      </c>
      <c r="F26" s="90"/>
      <c r="G26" s="90">
        <f t="shared" si="0"/>
        <v>14970.96</v>
      </c>
      <c r="H26" s="90">
        <f t="shared" si="1"/>
        <v>98142.95999999999</v>
      </c>
      <c r="I26" s="97">
        <f t="shared" si="2"/>
        <v>83172</v>
      </c>
      <c r="J26" s="106"/>
      <c r="K26" s="106"/>
    </row>
    <row r="27" spans="1:11" ht="13.5" thickBot="1">
      <c r="A27" s="6" t="s">
        <v>160</v>
      </c>
      <c r="B27" s="2" t="s">
        <v>159</v>
      </c>
      <c r="C27" s="9">
        <v>8</v>
      </c>
      <c r="D27" s="79">
        <v>82202</v>
      </c>
      <c r="E27" s="90">
        <v>1100</v>
      </c>
      <c r="F27" s="90"/>
      <c r="G27" s="90">
        <f t="shared" si="0"/>
        <v>14598.359999999999</v>
      </c>
      <c r="H27" s="90">
        <f t="shared" si="1"/>
        <v>95700.36</v>
      </c>
      <c r="I27" s="97">
        <f t="shared" si="2"/>
        <v>81102</v>
      </c>
      <c r="J27" s="106"/>
      <c r="K27" s="106"/>
    </row>
    <row r="28" spans="1:11" ht="13.5" thickBot="1">
      <c r="A28" s="6" t="s">
        <v>160</v>
      </c>
      <c r="B28" s="2" t="s">
        <v>162</v>
      </c>
      <c r="C28" s="9">
        <v>65</v>
      </c>
      <c r="D28" s="79">
        <v>84022</v>
      </c>
      <c r="E28" s="90">
        <v>1100</v>
      </c>
      <c r="F28" s="90"/>
      <c r="G28" s="90">
        <f t="shared" si="0"/>
        <v>14925.96</v>
      </c>
      <c r="H28" s="90">
        <f t="shared" si="1"/>
        <v>97847.95999999999</v>
      </c>
      <c r="I28" s="97">
        <f t="shared" si="2"/>
        <v>82922</v>
      </c>
      <c r="J28" s="106"/>
      <c r="K28" s="106"/>
    </row>
    <row r="29" spans="1:11" ht="13.5" thickBot="1">
      <c r="A29" s="6" t="s">
        <v>160</v>
      </c>
      <c r="B29" s="2" t="s">
        <v>163</v>
      </c>
      <c r="C29" s="9">
        <v>55</v>
      </c>
      <c r="D29" s="79">
        <v>84222</v>
      </c>
      <c r="E29" s="90">
        <v>1100</v>
      </c>
      <c r="F29" s="90"/>
      <c r="G29" s="90">
        <f t="shared" si="0"/>
        <v>14961.96</v>
      </c>
      <c r="H29" s="90">
        <f t="shared" si="1"/>
        <v>98083.95999999999</v>
      </c>
      <c r="I29" s="97">
        <f t="shared" si="2"/>
        <v>83122</v>
      </c>
      <c r="J29" s="106"/>
      <c r="K29" s="106"/>
    </row>
    <row r="30" spans="1:11" ht="13.5" thickBot="1">
      <c r="A30" s="6" t="s">
        <v>166</v>
      </c>
      <c r="B30" s="2" t="s">
        <v>165</v>
      </c>
      <c r="C30" s="9">
        <v>3</v>
      </c>
      <c r="D30" s="79">
        <v>85242</v>
      </c>
      <c r="E30" s="90">
        <v>1100</v>
      </c>
      <c r="F30" s="90"/>
      <c r="G30" s="90">
        <f t="shared" si="0"/>
        <v>15145.56</v>
      </c>
      <c r="H30" s="90">
        <f t="shared" si="1"/>
        <v>99287.56</v>
      </c>
      <c r="I30" s="97">
        <f t="shared" si="2"/>
        <v>84142</v>
      </c>
      <c r="J30" s="106"/>
      <c r="K30" s="106"/>
    </row>
    <row r="31" spans="1:11" ht="13.5" thickBot="1">
      <c r="A31" s="77"/>
      <c r="B31" s="65" t="s">
        <v>171</v>
      </c>
      <c r="C31" s="66"/>
      <c r="D31" s="80">
        <v>85892</v>
      </c>
      <c r="E31" s="91">
        <v>1100</v>
      </c>
      <c r="F31" s="91"/>
      <c r="G31" s="91">
        <f>(D31-E31)*18%</f>
        <v>15262.56</v>
      </c>
      <c r="H31" s="91">
        <f>D31-E31+G31</f>
        <v>100054.56</v>
      </c>
      <c r="I31" s="97">
        <f>H31-G31</f>
        <v>84792</v>
      </c>
      <c r="J31" s="106"/>
      <c r="K31" s="106"/>
    </row>
    <row r="32" spans="1:11" ht="13.5" thickBot="1">
      <c r="A32" s="7" t="s">
        <v>97</v>
      </c>
      <c r="B32" s="8" t="s">
        <v>99</v>
      </c>
      <c r="C32" s="10" t="s">
        <v>100</v>
      </c>
      <c r="D32" s="80">
        <v>85892</v>
      </c>
      <c r="E32" s="91">
        <v>1100</v>
      </c>
      <c r="F32" s="91"/>
      <c r="G32" s="91">
        <f t="shared" si="0"/>
        <v>15262.56</v>
      </c>
      <c r="H32" s="91">
        <f t="shared" si="1"/>
        <v>100054.56</v>
      </c>
      <c r="I32" s="97">
        <f t="shared" si="2"/>
        <v>84792</v>
      </c>
      <c r="J32" s="106"/>
      <c r="K32" s="106"/>
    </row>
    <row r="33" spans="2:11" ht="13.5" thickBot="1">
      <c r="B33" s="55"/>
      <c r="D33" s="108"/>
      <c r="E33" s="108"/>
      <c r="F33" s="108"/>
      <c r="G33" s="108"/>
      <c r="H33" s="108"/>
      <c r="I33" s="106"/>
      <c r="J33" s="106"/>
      <c r="K33" s="106"/>
    </row>
    <row r="34" spans="1:9" ht="13.5" thickBot="1">
      <c r="A34" s="268" t="s">
        <v>22</v>
      </c>
      <c r="B34" s="269"/>
      <c r="C34" s="269"/>
      <c r="D34" s="269"/>
      <c r="E34" s="269"/>
      <c r="F34" s="269"/>
      <c r="G34" s="269"/>
      <c r="H34" s="269"/>
      <c r="I34" s="270"/>
    </row>
    <row r="35" spans="1:9" ht="13.5" thickBot="1">
      <c r="A35" s="274" t="s">
        <v>14</v>
      </c>
      <c r="B35" s="275"/>
      <c r="C35" s="72" t="s">
        <v>7</v>
      </c>
      <c r="D35" s="47" t="s">
        <v>0</v>
      </c>
      <c r="E35" s="12" t="s">
        <v>15</v>
      </c>
      <c r="F35" s="76"/>
      <c r="G35" s="47" t="s">
        <v>167</v>
      </c>
      <c r="H35" s="48" t="s">
        <v>1</v>
      </c>
      <c r="I35" s="50" t="s">
        <v>69</v>
      </c>
    </row>
    <row r="36" spans="1:9" ht="13.5" thickBot="1">
      <c r="A36" s="93" t="s">
        <v>6</v>
      </c>
      <c r="B36" s="94" t="s">
        <v>23</v>
      </c>
      <c r="C36" s="95">
        <v>0.9</v>
      </c>
      <c r="D36" s="78">
        <v>75928</v>
      </c>
      <c r="E36" s="89">
        <v>1100</v>
      </c>
      <c r="F36" s="96">
        <v>0</v>
      </c>
      <c r="G36" s="89">
        <f>(D36-E36-F36)*18%</f>
        <v>13469.039999999999</v>
      </c>
      <c r="H36" s="89">
        <f>D36-E36-F36+G36</f>
        <v>88297.04</v>
      </c>
      <c r="I36" s="97">
        <f aca="true" t="shared" si="3" ref="I36:I53">H36-G36</f>
        <v>74828</v>
      </c>
    </row>
    <row r="37" spans="1:9" ht="13.5" thickBot="1">
      <c r="A37" s="98" t="s">
        <v>107</v>
      </c>
      <c r="B37" s="99" t="s">
        <v>106</v>
      </c>
      <c r="C37" s="100">
        <v>1.2</v>
      </c>
      <c r="D37" s="79">
        <v>76001</v>
      </c>
      <c r="E37" s="90">
        <v>1100</v>
      </c>
      <c r="F37" s="96">
        <v>0</v>
      </c>
      <c r="G37" s="89">
        <f aca="true" t="shared" si="4" ref="G37:G53">(D37-E37-F37)*18%</f>
        <v>13482.18</v>
      </c>
      <c r="H37" s="89">
        <f aca="true" t="shared" si="5" ref="H37:H53">D37-E37-F37+G37</f>
        <v>88383.18</v>
      </c>
      <c r="I37" s="97">
        <f t="shared" si="3"/>
        <v>74901</v>
      </c>
    </row>
    <row r="38" spans="1:9" ht="13.5" thickBot="1">
      <c r="A38" s="101" t="s">
        <v>5</v>
      </c>
      <c r="B38" s="99" t="s">
        <v>172</v>
      </c>
      <c r="C38" s="100">
        <v>2.7</v>
      </c>
      <c r="D38" s="79">
        <v>72318</v>
      </c>
      <c r="E38" s="90">
        <v>1100</v>
      </c>
      <c r="F38" s="96">
        <v>0</v>
      </c>
      <c r="G38" s="89">
        <f>(D38-E38-F38)*18%</f>
        <v>12819.24</v>
      </c>
      <c r="H38" s="89">
        <f>D38-E38-F38+G38</f>
        <v>84037.24</v>
      </c>
      <c r="I38" s="97">
        <f>H38-G38</f>
        <v>71218</v>
      </c>
    </row>
    <row r="39" spans="1:9" ht="13.5" thickBot="1">
      <c r="A39" s="98" t="s">
        <v>5</v>
      </c>
      <c r="B39" s="102" t="s">
        <v>11</v>
      </c>
      <c r="C39" s="100">
        <v>8</v>
      </c>
      <c r="D39" s="79">
        <v>72318</v>
      </c>
      <c r="E39" s="90">
        <v>1100</v>
      </c>
      <c r="F39" s="96">
        <v>0</v>
      </c>
      <c r="G39" s="89">
        <f t="shared" si="4"/>
        <v>12819.24</v>
      </c>
      <c r="H39" s="89">
        <f t="shared" si="5"/>
        <v>84037.24</v>
      </c>
      <c r="I39" s="97">
        <f t="shared" si="3"/>
        <v>71218</v>
      </c>
    </row>
    <row r="40" spans="1:9" ht="13.5" thickBot="1">
      <c r="A40" s="103" t="s">
        <v>5</v>
      </c>
      <c r="B40" s="102" t="s">
        <v>108</v>
      </c>
      <c r="C40" s="100">
        <v>8</v>
      </c>
      <c r="D40" s="79">
        <v>73638</v>
      </c>
      <c r="E40" s="90">
        <v>1100</v>
      </c>
      <c r="F40" s="96">
        <v>0</v>
      </c>
      <c r="G40" s="89">
        <f t="shared" si="4"/>
        <v>13056.84</v>
      </c>
      <c r="H40" s="89">
        <f t="shared" si="5"/>
        <v>85594.84</v>
      </c>
      <c r="I40" s="97">
        <f t="shared" si="3"/>
        <v>72538</v>
      </c>
    </row>
    <row r="41" spans="1:9" ht="13.5" thickBot="1">
      <c r="A41" s="103" t="s">
        <v>24</v>
      </c>
      <c r="B41" s="102" t="s">
        <v>89</v>
      </c>
      <c r="C41" s="100">
        <v>18</v>
      </c>
      <c r="D41" s="79">
        <v>73091</v>
      </c>
      <c r="E41" s="90">
        <v>1100</v>
      </c>
      <c r="F41" s="96">
        <v>0</v>
      </c>
      <c r="G41" s="89">
        <f t="shared" si="4"/>
        <v>12958.38</v>
      </c>
      <c r="H41" s="89">
        <f t="shared" si="5"/>
        <v>84949.38</v>
      </c>
      <c r="I41" s="97">
        <f t="shared" si="3"/>
        <v>71991</v>
      </c>
    </row>
    <row r="42" spans="1:9" ht="13.5" thickBot="1">
      <c r="A42" s="103" t="s">
        <v>9</v>
      </c>
      <c r="B42" s="102" t="s">
        <v>8</v>
      </c>
      <c r="C42" s="100">
        <v>1.2</v>
      </c>
      <c r="D42" s="79">
        <v>72768</v>
      </c>
      <c r="E42" s="90">
        <v>1100</v>
      </c>
      <c r="F42" s="96">
        <v>0</v>
      </c>
      <c r="G42" s="89">
        <f t="shared" si="4"/>
        <v>12900.24</v>
      </c>
      <c r="H42" s="89">
        <f t="shared" si="5"/>
        <v>84568.24</v>
      </c>
      <c r="I42" s="97">
        <f t="shared" si="3"/>
        <v>71668</v>
      </c>
    </row>
    <row r="43" spans="1:9" ht="13.5" thickBot="1">
      <c r="A43" s="103" t="s">
        <v>71</v>
      </c>
      <c r="B43" s="102" t="s">
        <v>70</v>
      </c>
      <c r="C43" s="100">
        <v>0.35</v>
      </c>
      <c r="D43" s="79">
        <v>74872</v>
      </c>
      <c r="E43" s="90">
        <v>1100</v>
      </c>
      <c r="F43" s="96">
        <v>0</v>
      </c>
      <c r="G43" s="89">
        <f t="shared" si="4"/>
        <v>13278.96</v>
      </c>
      <c r="H43" s="89">
        <f t="shared" si="5"/>
        <v>87050.95999999999</v>
      </c>
      <c r="I43" s="97">
        <f t="shared" si="3"/>
        <v>73772</v>
      </c>
    </row>
    <row r="44" spans="1:9" ht="13.5" thickBot="1">
      <c r="A44" s="103" t="s">
        <v>10</v>
      </c>
      <c r="B44" s="102" t="s">
        <v>114</v>
      </c>
      <c r="C44" s="100">
        <v>0.28</v>
      </c>
      <c r="D44" s="79">
        <v>76074</v>
      </c>
      <c r="E44" s="90">
        <v>1100</v>
      </c>
      <c r="F44" s="96">
        <v>0</v>
      </c>
      <c r="G44" s="89">
        <f t="shared" si="4"/>
        <v>13495.32</v>
      </c>
      <c r="H44" s="89">
        <f t="shared" si="5"/>
        <v>88469.32</v>
      </c>
      <c r="I44" s="97">
        <f t="shared" si="3"/>
        <v>74974</v>
      </c>
    </row>
    <row r="45" spans="1:9" ht="13.5" thickBot="1">
      <c r="A45" s="103" t="s">
        <v>10</v>
      </c>
      <c r="B45" s="102" t="s">
        <v>112</v>
      </c>
      <c r="C45" s="100">
        <v>0.22</v>
      </c>
      <c r="D45" s="79">
        <v>76074</v>
      </c>
      <c r="E45" s="90">
        <v>1100</v>
      </c>
      <c r="F45" s="96">
        <v>0</v>
      </c>
      <c r="G45" s="89">
        <f t="shared" si="4"/>
        <v>13495.32</v>
      </c>
      <c r="H45" s="89">
        <f t="shared" si="5"/>
        <v>88469.32</v>
      </c>
      <c r="I45" s="97">
        <f t="shared" si="3"/>
        <v>74974</v>
      </c>
    </row>
    <row r="46" spans="1:9" ht="13.5" thickBot="1">
      <c r="A46" s="103" t="s">
        <v>33</v>
      </c>
      <c r="B46" s="102" t="s">
        <v>34</v>
      </c>
      <c r="C46" s="100">
        <v>0.43</v>
      </c>
      <c r="D46" s="79">
        <v>79384</v>
      </c>
      <c r="E46" s="90">
        <v>1100</v>
      </c>
      <c r="F46" s="96">
        <v>0</v>
      </c>
      <c r="G46" s="89">
        <f t="shared" si="4"/>
        <v>14091.119999999999</v>
      </c>
      <c r="H46" s="89">
        <f t="shared" si="5"/>
        <v>92375.12</v>
      </c>
      <c r="I46" s="97">
        <f t="shared" si="3"/>
        <v>78284</v>
      </c>
    </row>
    <row r="47" spans="1:9" ht="13.5" thickBot="1">
      <c r="A47" s="103" t="s">
        <v>33</v>
      </c>
      <c r="B47" s="102" t="s">
        <v>93</v>
      </c>
      <c r="C47" s="100">
        <v>0.22</v>
      </c>
      <c r="D47" s="79">
        <v>80784</v>
      </c>
      <c r="E47" s="90">
        <v>1100</v>
      </c>
      <c r="F47" s="96">
        <v>0</v>
      </c>
      <c r="G47" s="89">
        <f t="shared" si="4"/>
        <v>14343.119999999999</v>
      </c>
      <c r="H47" s="89">
        <f t="shared" si="5"/>
        <v>94027.12</v>
      </c>
      <c r="I47" s="97">
        <f t="shared" si="3"/>
        <v>79684</v>
      </c>
    </row>
    <row r="48" spans="1:9" ht="13.5" thickBot="1">
      <c r="A48" s="104" t="s">
        <v>33</v>
      </c>
      <c r="B48" s="99" t="s">
        <v>91</v>
      </c>
      <c r="C48" s="100"/>
      <c r="D48" s="79">
        <v>75104</v>
      </c>
      <c r="E48" s="90">
        <v>1100</v>
      </c>
      <c r="F48" s="96">
        <v>0</v>
      </c>
      <c r="G48" s="89">
        <f t="shared" si="4"/>
        <v>13320.72</v>
      </c>
      <c r="H48" s="89">
        <f t="shared" si="5"/>
        <v>87324.72</v>
      </c>
      <c r="I48" s="97">
        <f t="shared" si="3"/>
        <v>74004</v>
      </c>
    </row>
    <row r="49" spans="1:9" ht="13.5" thickBot="1">
      <c r="A49" s="104" t="s">
        <v>33</v>
      </c>
      <c r="B49" s="99" t="s">
        <v>111</v>
      </c>
      <c r="C49" s="100"/>
      <c r="D49" s="79">
        <v>78124</v>
      </c>
      <c r="E49" s="90">
        <v>1100</v>
      </c>
      <c r="F49" s="96">
        <v>0</v>
      </c>
      <c r="G49" s="89">
        <f t="shared" si="4"/>
        <v>13864.32</v>
      </c>
      <c r="H49" s="89">
        <f t="shared" si="5"/>
        <v>90888.32</v>
      </c>
      <c r="I49" s="97">
        <f t="shared" si="3"/>
        <v>77024</v>
      </c>
    </row>
    <row r="50" spans="1:9" ht="13.5" thickBot="1">
      <c r="A50" s="103" t="s">
        <v>2</v>
      </c>
      <c r="B50" s="102" t="s">
        <v>3</v>
      </c>
      <c r="C50" s="100" t="s">
        <v>27</v>
      </c>
      <c r="D50" s="79">
        <v>68371</v>
      </c>
      <c r="E50" s="90">
        <v>0</v>
      </c>
      <c r="F50" s="96">
        <v>0</v>
      </c>
      <c r="G50" s="89">
        <f t="shared" si="4"/>
        <v>12306.779999999999</v>
      </c>
      <c r="H50" s="89">
        <f t="shared" si="5"/>
        <v>80677.78</v>
      </c>
      <c r="I50" s="97">
        <f t="shared" si="3"/>
        <v>68371</v>
      </c>
    </row>
    <row r="51" spans="1:9" ht="13.5" thickBot="1">
      <c r="A51" s="103" t="s">
        <v>2</v>
      </c>
      <c r="B51" s="102" t="s">
        <v>4</v>
      </c>
      <c r="C51" s="100" t="s">
        <v>27</v>
      </c>
      <c r="D51" s="79">
        <v>63834</v>
      </c>
      <c r="E51" s="90">
        <v>0</v>
      </c>
      <c r="F51" s="96">
        <v>0</v>
      </c>
      <c r="G51" s="89">
        <f t="shared" si="4"/>
        <v>11490.119999999999</v>
      </c>
      <c r="H51" s="89">
        <f t="shared" si="5"/>
        <v>75324.12</v>
      </c>
      <c r="I51" s="97">
        <f t="shared" si="3"/>
        <v>63834</v>
      </c>
    </row>
    <row r="52" spans="1:9" ht="13.5" thickBot="1">
      <c r="A52" s="104" t="s">
        <v>2</v>
      </c>
      <c r="B52" s="99" t="s">
        <v>13</v>
      </c>
      <c r="C52" s="100" t="s">
        <v>27</v>
      </c>
      <c r="D52" s="79">
        <v>65211</v>
      </c>
      <c r="E52" s="90">
        <v>0</v>
      </c>
      <c r="F52" s="96">
        <v>0</v>
      </c>
      <c r="G52" s="89">
        <f t="shared" si="4"/>
        <v>11737.98</v>
      </c>
      <c r="H52" s="89">
        <f t="shared" si="5"/>
        <v>76948.98</v>
      </c>
      <c r="I52" s="97">
        <f t="shared" si="3"/>
        <v>65211</v>
      </c>
    </row>
    <row r="53" spans="1:9" ht="13.5" thickBot="1">
      <c r="A53" s="56" t="s">
        <v>2</v>
      </c>
      <c r="B53" s="57" t="s">
        <v>28</v>
      </c>
      <c r="C53" s="105" t="s">
        <v>27</v>
      </c>
      <c r="D53" s="80">
        <v>68517</v>
      </c>
      <c r="E53" s="91">
        <v>0</v>
      </c>
      <c r="F53" s="96">
        <v>0</v>
      </c>
      <c r="G53" s="89">
        <f t="shared" si="4"/>
        <v>12333.06</v>
      </c>
      <c r="H53" s="89">
        <f t="shared" si="5"/>
        <v>80850.06</v>
      </c>
      <c r="I53" s="97">
        <f t="shared" si="3"/>
        <v>68517</v>
      </c>
    </row>
    <row r="54" spans="1:9" ht="15" customHeight="1" thickBot="1">
      <c r="A54" s="106"/>
      <c r="B54" s="107"/>
      <c r="C54" s="106"/>
      <c r="D54" s="108"/>
      <c r="E54" s="108"/>
      <c r="F54" s="108"/>
      <c r="G54" s="108"/>
      <c r="H54" s="108"/>
      <c r="I54" s="106"/>
    </row>
    <row r="55" spans="1:9" ht="13.5" thickBot="1">
      <c r="A55" s="276" t="s">
        <v>25</v>
      </c>
      <c r="B55" s="277"/>
      <c r="C55" s="277"/>
      <c r="D55" s="277"/>
      <c r="E55" s="277"/>
      <c r="F55" s="277"/>
      <c r="G55" s="277"/>
      <c r="H55" s="277"/>
      <c r="I55" s="278"/>
    </row>
    <row r="56" spans="1:9" ht="13.5" thickBot="1">
      <c r="A56" s="279" t="s">
        <v>14</v>
      </c>
      <c r="B56" s="280"/>
      <c r="C56" s="110" t="s">
        <v>7</v>
      </c>
      <c r="D56" s="111" t="s">
        <v>0</v>
      </c>
      <c r="E56" s="112" t="s">
        <v>15</v>
      </c>
      <c r="F56" s="113"/>
      <c r="G56" s="111" t="s">
        <v>167</v>
      </c>
      <c r="H56" s="114" t="s">
        <v>1</v>
      </c>
      <c r="I56" s="50" t="s">
        <v>69</v>
      </c>
    </row>
    <row r="57" spans="1:9" ht="13.5" thickBot="1">
      <c r="A57" s="115" t="s">
        <v>30</v>
      </c>
      <c r="B57" s="116" t="s">
        <v>80</v>
      </c>
      <c r="C57" s="95">
        <v>0.92</v>
      </c>
      <c r="D57" s="218">
        <v>71834</v>
      </c>
      <c r="E57" s="89">
        <v>1100</v>
      </c>
      <c r="F57" s="96">
        <v>0</v>
      </c>
      <c r="G57" s="89">
        <f aca="true" t="shared" si="6" ref="G57:G66">(D57-E57-F57)*18%</f>
        <v>12732.119999999999</v>
      </c>
      <c r="H57" s="89">
        <f aca="true" t="shared" si="7" ref="H57:H66">D57-E57-F57+G57</f>
        <v>83466.12</v>
      </c>
      <c r="I57" s="97">
        <f aca="true" t="shared" si="8" ref="I57:I66">H57-G57</f>
        <v>70734</v>
      </c>
    </row>
    <row r="58" spans="1:9" ht="13.5" thickBot="1">
      <c r="A58" s="117" t="s">
        <v>173</v>
      </c>
      <c r="B58" s="118" t="s">
        <v>170</v>
      </c>
      <c r="C58" s="100">
        <v>1.1</v>
      </c>
      <c r="D58" s="219">
        <v>71834</v>
      </c>
      <c r="E58" s="90">
        <v>1100</v>
      </c>
      <c r="F58" s="96">
        <v>0</v>
      </c>
      <c r="G58" s="89">
        <f t="shared" si="6"/>
        <v>12732.119999999999</v>
      </c>
      <c r="H58" s="89">
        <f t="shared" si="7"/>
        <v>83466.12</v>
      </c>
      <c r="I58" s="97">
        <f>H58-G58</f>
        <v>70734</v>
      </c>
    </row>
    <row r="59" spans="1:9" ht="13.5" thickBot="1">
      <c r="A59" s="117" t="s">
        <v>30</v>
      </c>
      <c r="B59" s="118" t="s">
        <v>120</v>
      </c>
      <c r="C59" s="100">
        <v>2</v>
      </c>
      <c r="D59" s="219">
        <v>71834</v>
      </c>
      <c r="E59" s="90">
        <v>1100</v>
      </c>
      <c r="F59" s="96">
        <v>0</v>
      </c>
      <c r="G59" s="89">
        <f t="shared" si="6"/>
        <v>12732.119999999999</v>
      </c>
      <c r="H59" s="89">
        <f t="shared" si="7"/>
        <v>83466.12</v>
      </c>
      <c r="I59" s="97">
        <f t="shared" si="8"/>
        <v>70734</v>
      </c>
    </row>
    <row r="60" spans="1:9" s="106" customFormat="1" ht="13.5" thickBot="1">
      <c r="A60" s="117" t="s">
        <v>30</v>
      </c>
      <c r="B60" s="118" t="s">
        <v>169</v>
      </c>
      <c r="C60" s="100">
        <v>3</v>
      </c>
      <c r="D60" s="219">
        <v>73584</v>
      </c>
      <c r="E60" s="90">
        <v>1100</v>
      </c>
      <c r="F60" s="96">
        <v>0</v>
      </c>
      <c r="G60" s="89">
        <f t="shared" si="6"/>
        <v>13047.119999999999</v>
      </c>
      <c r="H60" s="89">
        <f t="shared" si="7"/>
        <v>85531.12</v>
      </c>
      <c r="I60" s="97">
        <f t="shared" si="8"/>
        <v>72484</v>
      </c>
    </row>
    <row r="61" spans="1:9" ht="13.5" thickBot="1">
      <c r="A61" s="117" t="s">
        <v>74</v>
      </c>
      <c r="B61" s="118" t="s">
        <v>12</v>
      </c>
      <c r="C61" s="100">
        <v>4.2</v>
      </c>
      <c r="D61" s="219">
        <v>80271</v>
      </c>
      <c r="E61" s="90">
        <v>1100</v>
      </c>
      <c r="F61" s="96">
        <v>0</v>
      </c>
      <c r="G61" s="89">
        <f t="shared" si="6"/>
        <v>14250.779999999999</v>
      </c>
      <c r="H61" s="89">
        <f t="shared" si="7"/>
        <v>93421.78</v>
      </c>
      <c r="I61" s="97">
        <f t="shared" si="8"/>
        <v>79171</v>
      </c>
    </row>
    <row r="62" spans="1:9" ht="13.5" thickBot="1">
      <c r="A62" s="117" t="s">
        <v>36</v>
      </c>
      <c r="B62" s="118" t="s">
        <v>35</v>
      </c>
      <c r="C62" s="100">
        <v>6.5</v>
      </c>
      <c r="D62" s="219">
        <v>79958</v>
      </c>
      <c r="E62" s="90">
        <v>1100</v>
      </c>
      <c r="F62" s="96">
        <v>0</v>
      </c>
      <c r="G62" s="89">
        <f t="shared" si="6"/>
        <v>14194.439999999999</v>
      </c>
      <c r="H62" s="89">
        <f t="shared" si="7"/>
        <v>93052.44</v>
      </c>
      <c r="I62" s="97">
        <f t="shared" si="8"/>
        <v>78858</v>
      </c>
    </row>
    <row r="63" spans="1:9" ht="13.5" thickBot="1">
      <c r="A63" s="117" t="s">
        <v>73</v>
      </c>
      <c r="B63" s="118" t="s">
        <v>72</v>
      </c>
      <c r="C63" s="100">
        <v>50</v>
      </c>
      <c r="D63" s="219">
        <v>81628</v>
      </c>
      <c r="E63" s="90">
        <v>1100</v>
      </c>
      <c r="F63" s="96">
        <v>0</v>
      </c>
      <c r="G63" s="89">
        <f t="shared" si="6"/>
        <v>14495.039999999999</v>
      </c>
      <c r="H63" s="89">
        <f t="shared" si="7"/>
        <v>95023.04</v>
      </c>
      <c r="I63" s="97">
        <f t="shared" si="8"/>
        <v>80528</v>
      </c>
    </row>
    <row r="64" spans="1:9" ht="13.5" thickBot="1">
      <c r="A64" s="117" t="s">
        <v>2</v>
      </c>
      <c r="B64" s="118" t="s">
        <v>29</v>
      </c>
      <c r="C64" s="100" t="s">
        <v>27</v>
      </c>
      <c r="D64" s="219">
        <v>72714</v>
      </c>
      <c r="E64" s="90">
        <v>0</v>
      </c>
      <c r="F64" s="96">
        <v>0</v>
      </c>
      <c r="G64" s="89">
        <f t="shared" si="6"/>
        <v>13088.519999999999</v>
      </c>
      <c r="H64" s="89">
        <f t="shared" si="7"/>
        <v>85802.52</v>
      </c>
      <c r="I64" s="97">
        <f t="shared" si="8"/>
        <v>72714</v>
      </c>
    </row>
    <row r="65" spans="1:9" ht="13.5" thickBot="1">
      <c r="A65" s="117" t="s">
        <v>2</v>
      </c>
      <c r="B65" s="118" t="s">
        <v>31</v>
      </c>
      <c r="C65" s="100" t="s">
        <v>27</v>
      </c>
      <c r="D65" s="219">
        <v>72401</v>
      </c>
      <c r="E65" s="90">
        <v>0</v>
      </c>
      <c r="F65" s="96">
        <v>0</v>
      </c>
      <c r="G65" s="89">
        <f t="shared" si="6"/>
        <v>13032.18</v>
      </c>
      <c r="H65" s="89">
        <f t="shared" si="7"/>
        <v>85433.18</v>
      </c>
      <c r="I65" s="97">
        <f t="shared" si="8"/>
        <v>72401</v>
      </c>
    </row>
    <row r="66" spans="1:9" ht="12.75">
      <c r="A66" s="117" t="s">
        <v>2</v>
      </c>
      <c r="B66" s="118" t="s">
        <v>32</v>
      </c>
      <c r="C66" s="100" t="s">
        <v>27</v>
      </c>
      <c r="D66" s="219">
        <v>64277</v>
      </c>
      <c r="E66" s="90">
        <v>0</v>
      </c>
      <c r="F66" s="96">
        <v>0</v>
      </c>
      <c r="G66" s="89">
        <f t="shared" si="6"/>
        <v>11569.859999999999</v>
      </c>
      <c r="H66" s="89">
        <f t="shared" si="7"/>
        <v>75846.86</v>
      </c>
      <c r="I66" s="97">
        <f t="shared" si="8"/>
        <v>64277</v>
      </c>
    </row>
    <row r="67" spans="1:9" ht="13.5" thickBot="1">
      <c r="A67" s="56"/>
      <c r="B67" s="119"/>
      <c r="C67" s="119"/>
      <c r="D67" s="119"/>
      <c r="E67" s="119"/>
      <c r="F67" s="119"/>
      <c r="G67" s="119"/>
      <c r="H67" s="119"/>
      <c r="I67" s="120"/>
    </row>
    <row r="68" spans="1:9" s="45" customFormat="1" ht="16.5">
      <c r="A68" s="23" t="s">
        <v>75</v>
      </c>
      <c r="B68" s="106"/>
      <c r="C68" s="106"/>
      <c r="D68" s="106"/>
      <c r="E68" s="106"/>
      <c r="F68" s="106"/>
      <c r="G68" s="106"/>
      <c r="H68" s="106"/>
      <c r="I68" s="106"/>
    </row>
    <row r="69" spans="1:9" ht="12.75">
      <c r="A69" s="106"/>
      <c r="B69" s="106"/>
      <c r="C69" s="106"/>
      <c r="D69" s="106"/>
      <c r="E69" s="106"/>
      <c r="F69" s="106"/>
      <c r="G69" s="106"/>
      <c r="H69" s="106"/>
      <c r="I69" s="121"/>
    </row>
    <row r="70" spans="1:8" ht="12.75">
      <c r="A70" s="45"/>
      <c r="B70" s="40"/>
      <c r="C70" s="40"/>
      <c r="D70" s="40"/>
      <c r="E70" s="40"/>
      <c r="F70" s="40"/>
      <c r="G70" s="40"/>
      <c r="H70" s="40"/>
    </row>
    <row r="71" spans="1:8" ht="12.75">
      <c r="A71" s="58"/>
      <c r="B71" s="58"/>
      <c r="C71" s="58"/>
      <c r="D71" s="58"/>
      <c r="E71" s="58"/>
      <c r="F71" s="58"/>
      <c r="G71" s="58"/>
      <c r="H71" s="58"/>
    </row>
    <row r="72" spans="1:8" ht="12.75">
      <c r="A72" s="271"/>
      <c r="B72" s="271"/>
      <c r="C72" s="44"/>
      <c r="D72" s="44"/>
      <c r="E72" s="44"/>
      <c r="F72" s="44"/>
      <c r="G72" s="44"/>
      <c r="H72" s="44"/>
    </row>
    <row r="73" spans="1:8" ht="12.75">
      <c r="A73" s="28"/>
      <c r="B73" s="43"/>
      <c r="C73" s="22"/>
      <c r="D73" s="39"/>
      <c r="E73" s="39"/>
      <c r="F73" s="39"/>
      <c r="G73" s="59"/>
      <c r="H73" s="59"/>
    </row>
    <row r="74" spans="1:8" ht="12.75">
      <c r="A74" s="28"/>
      <c r="B74" s="43"/>
      <c r="C74" s="22"/>
      <c r="D74" s="39"/>
      <c r="E74" s="39"/>
      <c r="F74" s="39"/>
      <c r="G74" s="59"/>
      <c r="H74" s="59"/>
    </row>
    <row r="75" spans="1:8" ht="12.75">
      <c r="A75" s="58"/>
      <c r="B75" s="58"/>
      <c r="C75" s="58"/>
      <c r="D75" s="58"/>
      <c r="E75" s="58"/>
      <c r="F75" s="58"/>
      <c r="G75" s="58"/>
      <c r="H75" s="58"/>
    </row>
  </sheetData>
  <sheetProtection/>
  <mergeCells count="13">
    <mergeCell ref="A72:B72"/>
    <mergeCell ref="A9:I9"/>
    <mergeCell ref="A10:B10"/>
    <mergeCell ref="A34:I34"/>
    <mergeCell ref="A35:B35"/>
    <mergeCell ref="A55:I55"/>
    <mergeCell ref="A56:B56"/>
    <mergeCell ref="A1:H1"/>
    <mergeCell ref="A3:H3"/>
    <mergeCell ref="A4:H4"/>
    <mergeCell ref="A5:H5"/>
    <mergeCell ref="A6:H6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0"/>
  <sheetViews>
    <sheetView zoomScalePageLayoutView="0" workbookViewId="0" topLeftCell="A58">
      <selection activeCell="K9" sqref="K9"/>
    </sheetView>
  </sheetViews>
  <sheetFormatPr defaultColWidth="9.140625" defaultRowHeight="12.75"/>
  <cols>
    <col min="1" max="1" width="20.140625" style="0" customWidth="1"/>
    <col min="2" max="2" width="24.8515625" style="0" bestFit="1" customWidth="1"/>
    <col min="3" max="3" width="6.28125" style="0" bestFit="1" customWidth="1"/>
    <col min="4" max="4" width="13.7109375" style="0" bestFit="1" customWidth="1"/>
    <col min="5" max="5" width="7.57421875" style="0" bestFit="1" customWidth="1"/>
    <col min="6" max="6" width="7.57421875" style="0" customWidth="1"/>
    <col min="7" max="7" width="10.140625" style="0" bestFit="1" customWidth="1"/>
    <col min="8" max="8" width="9.57421875" style="0" bestFit="1" customWidth="1"/>
    <col min="9" max="9" width="13.140625" style="0" bestFit="1" customWidth="1"/>
  </cols>
  <sheetData>
    <row r="1" ht="13.5" thickBot="1"/>
    <row r="2" spans="1:8" ht="23.25">
      <c r="A2" s="281" t="s">
        <v>87</v>
      </c>
      <c r="B2" s="281"/>
      <c r="C2" s="281"/>
      <c r="D2" s="281"/>
      <c r="E2" s="281"/>
      <c r="F2" s="281"/>
      <c r="G2" s="281"/>
      <c r="H2" s="281"/>
    </row>
    <row r="3" spans="1:8" ht="16.5">
      <c r="A3" s="282" t="s">
        <v>88</v>
      </c>
      <c r="B3" s="282"/>
      <c r="C3" s="282"/>
      <c r="D3" s="282"/>
      <c r="E3" s="282"/>
      <c r="F3" s="282"/>
      <c r="G3" s="282"/>
      <c r="H3" s="282"/>
    </row>
    <row r="4" spans="1:8" ht="15">
      <c r="A4" s="283" t="s">
        <v>83</v>
      </c>
      <c r="B4" s="283"/>
      <c r="C4" s="283"/>
      <c r="D4" s="283"/>
      <c r="E4" s="283"/>
      <c r="F4" s="283"/>
      <c r="G4" s="283"/>
      <c r="H4" s="283"/>
    </row>
    <row r="5" spans="1:8" ht="15">
      <c r="A5" s="283" t="s">
        <v>84</v>
      </c>
      <c r="B5" s="283"/>
      <c r="C5" s="283"/>
      <c r="D5" s="283"/>
      <c r="E5" s="283"/>
      <c r="F5" s="283"/>
      <c r="G5" s="283"/>
      <c r="H5" s="283"/>
    </row>
    <row r="6" spans="1:8" ht="15">
      <c r="A6" s="283" t="s">
        <v>85</v>
      </c>
      <c r="B6" s="283"/>
      <c r="C6" s="283"/>
      <c r="D6" s="283"/>
      <c r="E6" s="283"/>
      <c r="F6" s="283"/>
      <c r="G6" s="283"/>
      <c r="H6" s="283"/>
    </row>
    <row r="7" spans="1:8" ht="18">
      <c r="A7" s="284" t="s">
        <v>86</v>
      </c>
      <c r="B7" s="284"/>
      <c r="C7" s="284"/>
      <c r="D7" s="284"/>
      <c r="E7" s="284"/>
      <c r="F7" s="284"/>
      <c r="G7" s="284"/>
      <c r="H7" s="284"/>
    </row>
    <row r="8" spans="1:8" ht="18.75" thickBot="1">
      <c r="A8" s="73"/>
      <c r="B8" s="73"/>
      <c r="C8" s="73"/>
      <c r="D8" s="73"/>
      <c r="E8" s="73"/>
      <c r="F8" s="73"/>
      <c r="G8" s="73"/>
      <c r="H8" s="73"/>
    </row>
    <row r="9" spans="1:9" ht="15.75" thickBot="1">
      <c r="A9" s="289" t="s">
        <v>186</v>
      </c>
      <c r="B9" s="290"/>
      <c r="C9" s="290"/>
      <c r="D9" s="290"/>
      <c r="E9" s="290"/>
      <c r="F9" s="290"/>
      <c r="G9" s="290"/>
      <c r="H9" s="290"/>
      <c r="I9" s="291"/>
    </row>
    <row r="10" spans="1:9" ht="16.5" thickBot="1">
      <c r="A10" s="292" t="s">
        <v>26</v>
      </c>
      <c r="B10" s="293"/>
      <c r="C10" s="293"/>
      <c r="D10" s="293"/>
      <c r="E10" s="293"/>
      <c r="F10" s="293"/>
      <c r="G10" s="293"/>
      <c r="H10" s="293"/>
      <c r="I10" s="294"/>
    </row>
    <row r="11" spans="1:13" ht="13.5" thickBot="1">
      <c r="A11" s="295" t="s">
        <v>14</v>
      </c>
      <c r="B11" s="296"/>
      <c r="C11" s="69" t="s">
        <v>7</v>
      </c>
      <c r="D11" s="133" t="s">
        <v>0</v>
      </c>
      <c r="E11" s="133" t="s">
        <v>137</v>
      </c>
      <c r="F11" s="133"/>
      <c r="G11" s="132" t="s">
        <v>168</v>
      </c>
      <c r="H11" s="134" t="s">
        <v>1</v>
      </c>
      <c r="I11" s="70" t="s">
        <v>69</v>
      </c>
      <c r="J11" s="128"/>
      <c r="K11" s="128"/>
      <c r="L11" s="128"/>
      <c r="M11" s="128"/>
    </row>
    <row r="12" spans="1:9" s="242" customFormat="1" ht="12.75">
      <c r="A12" s="237" t="s">
        <v>155</v>
      </c>
      <c r="B12" s="238" t="s">
        <v>102</v>
      </c>
      <c r="C12" s="239">
        <v>11</v>
      </c>
      <c r="D12" s="225">
        <v>81420</v>
      </c>
      <c r="E12" s="241">
        <v>1100</v>
      </c>
      <c r="F12" s="241"/>
      <c r="G12" s="240">
        <f>(D12-E12)*18%</f>
        <v>14457.6</v>
      </c>
      <c r="H12" s="241">
        <f>D12-E12+G12</f>
        <v>94777.6</v>
      </c>
      <c r="I12" s="241">
        <f>H12-G12</f>
        <v>80320</v>
      </c>
    </row>
    <row r="13" spans="1:9" s="242" customFormat="1" ht="12.75">
      <c r="A13" s="243" t="s">
        <v>155</v>
      </c>
      <c r="B13" s="230" t="s">
        <v>138</v>
      </c>
      <c r="C13" s="231" t="s">
        <v>101</v>
      </c>
      <c r="D13" s="79">
        <v>80620</v>
      </c>
      <c r="E13" s="244">
        <v>1100</v>
      </c>
      <c r="F13" s="244"/>
      <c r="G13" s="232">
        <f aca="true" t="shared" si="0" ref="G13:G33">(D13-E13)*18%</f>
        <v>14313.6</v>
      </c>
      <c r="H13" s="244">
        <f aca="true" t="shared" si="1" ref="H13:H33">D13-E13+G13</f>
        <v>93833.6</v>
      </c>
      <c r="I13" s="241">
        <f aca="true" t="shared" si="2" ref="I13:I33">H13-G13</f>
        <v>79520</v>
      </c>
    </row>
    <row r="14" spans="1:9" s="242" customFormat="1" ht="12.75">
      <c r="A14" s="243" t="s">
        <v>155</v>
      </c>
      <c r="B14" s="230" t="s">
        <v>20</v>
      </c>
      <c r="C14" s="231">
        <v>6</v>
      </c>
      <c r="D14" s="79">
        <v>81420</v>
      </c>
      <c r="E14" s="244">
        <v>1100</v>
      </c>
      <c r="F14" s="244"/>
      <c r="G14" s="232">
        <f t="shared" si="0"/>
        <v>14457.6</v>
      </c>
      <c r="H14" s="244">
        <f t="shared" si="1"/>
        <v>94777.6</v>
      </c>
      <c r="I14" s="241">
        <f t="shared" si="2"/>
        <v>80320</v>
      </c>
    </row>
    <row r="15" spans="1:9" s="242" customFormat="1" ht="12.75">
      <c r="A15" s="243" t="s">
        <v>155</v>
      </c>
      <c r="B15" s="230" t="s">
        <v>21</v>
      </c>
      <c r="C15" s="231">
        <v>3</v>
      </c>
      <c r="D15" s="79">
        <v>81620</v>
      </c>
      <c r="E15" s="244">
        <v>1100</v>
      </c>
      <c r="F15" s="244"/>
      <c r="G15" s="232">
        <f t="shared" si="0"/>
        <v>14493.6</v>
      </c>
      <c r="H15" s="244">
        <f t="shared" si="1"/>
        <v>95013.6</v>
      </c>
      <c r="I15" s="241">
        <f t="shared" si="2"/>
        <v>80520</v>
      </c>
    </row>
    <row r="16" spans="1:9" s="242" customFormat="1" ht="12.75">
      <c r="A16" s="243" t="s">
        <v>155</v>
      </c>
      <c r="B16" s="230" t="s">
        <v>164</v>
      </c>
      <c r="C16" s="231">
        <v>3.4</v>
      </c>
      <c r="D16" s="79">
        <v>84570</v>
      </c>
      <c r="E16" s="244">
        <v>1100</v>
      </c>
      <c r="F16" s="244"/>
      <c r="G16" s="232">
        <f t="shared" si="0"/>
        <v>15024.599999999999</v>
      </c>
      <c r="H16" s="244">
        <f>D16-E16+G16</f>
        <v>98494.6</v>
      </c>
      <c r="I16" s="241">
        <f t="shared" si="2"/>
        <v>83470</v>
      </c>
    </row>
    <row r="17" spans="1:9" s="242" customFormat="1" ht="12.75">
      <c r="A17" s="243" t="s">
        <v>6</v>
      </c>
      <c r="B17" s="230" t="s">
        <v>17</v>
      </c>
      <c r="C17" s="231">
        <v>3</v>
      </c>
      <c r="D17" s="79">
        <v>82420</v>
      </c>
      <c r="E17" s="244">
        <v>1100</v>
      </c>
      <c r="F17" s="244"/>
      <c r="G17" s="232">
        <f t="shared" si="0"/>
        <v>14637.6</v>
      </c>
      <c r="H17" s="244">
        <f t="shared" si="1"/>
        <v>95957.6</v>
      </c>
      <c r="I17" s="241">
        <f t="shared" si="2"/>
        <v>81320</v>
      </c>
    </row>
    <row r="18" spans="1:13" ht="12.75">
      <c r="A18" s="24" t="s">
        <v>18</v>
      </c>
      <c r="B18" s="2" t="s">
        <v>19</v>
      </c>
      <c r="C18" s="9">
        <v>11</v>
      </c>
      <c r="D18" s="79">
        <v>83420</v>
      </c>
      <c r="E18" s="124">
        <v>1100</v>
      </c>
      <c r="F18" s="124"/>
      <c r="G18" s="90">
        <f t="shared" si="0"/>
        <v>14817.599999999999</v>
      </c>
      <c r="H18" s="124">
        <f t="shared" si="1"/>
        <v>97137.6</v>
      </c>
      <c r="I18" s="122">
        <f t="shared" si="2"/>
        <v>82320</v>
      </c>
      <c r="J18" s="128"/>
      <c r="K18" s="128"/>
      <c r="L18" s="128"/>
      <c r="M18" s="128"/>
    </row>
    <row r="19" spans="1:13" ht="12.75">
      <c r="A19" s="24" t="s">
        <v>156</v>
      </c>
      <c r="B19" s="2" t="s">
        <v>79</v>
      </c>
      <c r="C19" s="9">
        <v>12</v>
      </c>
      <c r="D19" s="79">
        <v>88730</v>
      </c>
      <c r="E19" s="124">
        <v>1100</v>
      </c>
      <c r="F19" s="124"/>
      <c r="G19" s="90">
        <f t="shared" si="0"/>
        <v>15773.4</v>
      </c>
      <c r="H19" s="124">
        <f t="shared" si="1"/>
        <v>103403.4</v>
      </c>
      <c r="I19" s="122">
        <f t="shared" si="2"/>
        <v>87630</v>
      </c>
      <c r="J19" s="128"/>
      <c r="K19" s="128"/>
      <c r="L19" s="128"/>
      <c r="M19" s="128"/>
    </row>
    <row r="20" spans="1:13" s="88" customFormat="1" ht="12.75">
      <c r="A20" s="85" t="s">
        <v>156</v>
      </c>
      <c r="B20" s="86" t="s">
        <v>96</v>
      </c>
      <c r="C20" s="87"/>
      <c r="D20" s="226">
        <v>87930</v>
      </c>
      <c r="E20" s="222">
        <v>1100</v>
      </c>
      <c r="F20" s="222"/>
      <c r="G20" s="222">
        <f t="shared" si="0"/>
        <v>15629.4</v>
      </c>
      <c r="H20" s="222">
        <f t="shared" si="1"/>
        <v>102459.4</v>
      </c>
      <c r="I20" s="223">
        <f t="shared" si="2"/>
        <v>86830</v>
      </c>
      <c r="J20" s="224"/>
      <c r="K20" s="224"/>
      <c r="L20" s="224"/>
      <c r="M20" s="224"/>
    </row>
    <row r="21" spans="1:13" ht="12.75">
      <c r="A21" s="24" t="s">
        <v>104</v>
      </c>
      <c r="B21" s="2" t="s">
        <v>105</v>
      </c>
      <c r="C21" s="9">
        <v>12</v>
      </c>
      <c r="D21" s="79">
        <v>82750</v>
      </c>
      <c r="E21" s="124">
        <v>1100</v>
      </c>
      <c r="F21" s="124"/>
      <c r="G21" s="90">
        <f t="shared" si="0"/>
        <v>14697</v>
      </c>
      <c r="H21" s="124">
        <f t="shared" si="1"/>
        <v>96347</v>
      </c>
      <c r="I21" s="122">
        <f t="shared" si="2"/>
        <v>81650</v>
      </c>
      <c r="J21" s="128"/>
      <c r="K21" s="128"/>
      <c r="L21" s="128"/>
      <c r="M21" s="128"/>
    </row>
    <row r="22" spans="1:13" ht="12.75">
      <c r="A22" s="24" t="s">
        <v>104</v>
      </c>
      <c r="B22" s="2" t="s">
        <v>139</v>
      </c>
      <c r="C22" s="9">
        <v>10</v>
      </c>
      <c r="D22" s="79">
        <v>84550</v>
      </c>
      <c r="E22" s="124">
        <v>1100</v>
      </c>
      <c r="F22" s="124"/>
      <c r="G22" s="90">
        <f t="shared" si="0"/>
        <v>15021</v>
      </c>
      <c r="H22" s="124">
        <f t="shared" si="1"/>
        <v>98471</v>
      </c>
      <c r="I22" s="122">
        <f t="shared" si="2"/>
        <v>83450</v>
      </c>
      <c r="J22" s="128"/>
      <c r="K22" s="128"/>
      <c r="L22" s="128"/>
      <c r="M22" s="128"/>
    </row>
    <row r="23" spans="1:13" ht="12.75">
      <c r="A23" s="24" t="s">
        <v>95</v>
      </c>
      <c r="B23" s="2" t="s">
        <v>94</v>
      </c>
      <c r="C23" s="9">
        <v>1.9</v>
      </c>
      <c r="D23" s="79">
        <v>89600</v>
      </c>
      <c r="E23" s="124">
        <v>1100</v>
      </c>
      <c r="F23" s="124"/>
      <c r="G23" s="90">
        <f t="shared" si="0"/>
        <v>15930</v>
      </c>
      <c r="H23" s="124">
        <f t="shared" si="1"/>
        <v>104430</v>
      </c>
      <c r="I23" s="122">
        <f t="shared" si="2"/>
        <v>88500</v>
      </c>
      <c r="J23" s="128"/>
      <c r="K23" s="128"/>
      <c r="L23" s="128"/>
      <c r="M23" s="128"/>
    </row>
    <row r="24" spans="1:13" ht="12.75">
      <c r="A24" s="24" t="s">
        <v>104</v>
      </c>
      <c r="B24" s="2" t="s">
        <v>81</v>
      </c>
      <c r="C24" s="9">
        <v>3</v>
      </c>
      <c r="D24" s="79">
        <v>82750</v>
      </c>
      <c r="E24" s="124">
        <v>1100</v>
      </c>
      <c r="F24" s="124"/>
      <c r="G24" s="90">
        <f t="shared" si="0"/>
        <v>14697</v>
      </c>
      <c r="H24" s="124">
        <f t="shared" si="1"/>
        <v>96347</v>
      </c>
      <c r="I24" s="122">
        <f t="shared" si="2"/>
        <v>81650</v>
      </c>
      <c r="J24" s="128"/>
      <c r="K24" s="128"/>
      <c r="L24" s="128"/>
      <c r="M24" s="128"/>
    </row>
    <row r="25" spans="1:13" ht="12.75">
      <c r="A25" s="24" t="s">
        <v>104</v>
      </c>
      <c r="B25" s="2" t="s">
        <v>90</v>
      </c>
      <c r="C25" s="9">
        <v>8</v>
      </c>
      <c r="D25" s="79">
        <v>86100</v>
      </c>
      <c r="E25" s="124">
        <v>1100</v>
      </c>
      <c r="F25" s="124"/>
      <c r="G25" s="90">
        <f t="shared" si="0"/>
        <v>15300</v>
      </c>
      <c r="H25" s="124">
        <f t="shared" si="1"/>
        <v>100300</v>
      </c>
      <c r="I25" s="122">
        <f t="shared" si="2"/>
        <v>85000</v>
      </c>
      <c r="J25" s="128"/>
      <c r="K25" s="128"/>
      <c r="L25" s="128"/>
      <c r="M25" s="128"/>
    </row>
    <row r="26" spans="1:13" s="88" customFormat="1" ht="12.75">
      <c r="A26" s="85" t="s">
        <v>104</v>
      </c>
      <c r="B26" s="86" t="s">
        <v>103</v>
      </c>
      <c r="C26" s="87"/>
      <c r="D26" s="226">
        <v>85300</v>
      </c>
      <c r="E26" s="222">
        <v>1100</v>
      </c>
      <c r="F26" s="222"/>
      <c r="G26" s="222">
        <f t="shared" si="0"/>
        <v>15156</v>
      </c>
      <c r="H26" s="222">
        <f t="shared" si="1"/>
        <v>99356</v>
      </c>
      <c r="I26" s="223">
        <f t="shared" si="2"/>
        <v>84200</v>
      </c>
      <c r="J26" s="224"/>
      <c r="K26" s="224"/>
      <c r="L26" s="224"/>
      <c r="M26" s="224"/>
    </row>
    <row r="27" spans="1:13" ht="12.75">
      <c r="A27" s="24" t="s">
        <v>160</v>
      </c>
      <c r="B27" s="2" t="s">
        <v>161</v>
      </c>
      <c r="C27" s="9">
        <v>40</v>
      </c>
      <c r="D27" s="79">
        <v>84220</v>
      </c>
      <c r="E27" s="124">
        <v>1100</v>
      </c>
      <c r="F27" s="124"/>
      <c r="G27" s="90">
        <f t="shared" si="0"/>
        <v>14961.599999999999</v>
      </c>
      <c r="H27" s="124">
        <f t="shared" si="1"/>
        <v>98081.6</v>
      </c>
      <c r="I27" s="122">
        <f t="shared" si="2"/>
        <v>83120</v>
      </c>
      <c r="J27" s="128"/>
      <c r="K27" s="128"/>
      <c r="L27" s="128"/>
      <c r="M27" s="128"/>
    </row>
    <row r="28" spans="1:13" ht="12.75">
      <c r="A28" s="24" t="s">
        <v>160</v>
      </c>
      <c r="B28" s="2" t="s">
        <v>159</v>
      </c>
      <c r="C28" s="9">
        <v>8</v>
      </c>
      <c r="D28" s="79">
        <v>82750</v>
      </c>
      <c r="E28" s="124">
        <v>1100</v>
      </c>
      <c r="F28" s="124"/>
      <c r="G28" s="90">
        <f t="shared" si="0"/>
        <v>14697</v>
      </c>
      <c r="H28" s="124">
        <f t="shared" si="1"/>
        <v>96347</v>
      </c>
      <c r="I28" s="122">
        <f t="shared" si="2"/>
        <v>81650</v>
      </c>
      <c r="J28" s="128"/>
      <c r="K28" s="128"/>
      <c r="L28" s="128"/>
      <c r="M28" s="128"/>
    </row>
    <row r="29" spans="1:13" ht="12.75">
      <c r="A29" s="24" t="s">
        <v>160</v>
      </c>
      <c r="B29" s="2" t="s">
        <v>162</v>
      </c>
      <c r="C29" s="9">
        <v>65</v>
      </c>
      <c r="D29" s="79">
        <v>84250</v>
      </c>
      <c r="E29" s="124">
        <v>1100</v>
      </c>
      <c r="F29" s="124"/>
      <c r="G29" s="90">
        <f t="shared" si="0"/>
        <v>14967</v>
      </c>
      <c r="H29" s="124">
        <f t="shared" si="1"/>
        <v>98117</v>
      </c>
      <c r="I29" s="122">
        <f t="shared" si="2"/>
        <v>83150</v>
      </c>
      <c r="J29" s="128"/>
      <c r="K29" s="128"/>
      <c r="L29" s="128"/>
      <c r="M29" s="128"/>
    </row>
    <row r="30" spans="1:13" ht="12.75">
      <c r="A30" s="24" t="s">
        <v>160</v>
      </c>
      <c r="B30" s="2" t="s">
        <v>163</v>
      </c>
      <c r="C30" s="9">
        <v>55</v>
      </c>
      <c r="D30" s="79">
        <v>84250</v>
      </c>
      <c r="E30" s="124">
        <v>1100</v>
      </c>
      <c r="F30" s="124"/>
      <c r="G30" s="90">
        <f t="shared" si="0"/>
        <v>14967</v>
      </c>
      <c r="H30" s="124">
        <f t="shared" si="1"/>
        <v>98117</v>
      </c>
      <c r="I30" s="122">
        <f t="shared" si="2"/>
        <v>83150</v>
      </c>
      <c r="J30" s="128"/>
      <c r="K30" s="128"/>
      <c r="L30" s="128"/>
      <c r="M30" s="128"/>
    </row>
    <row r="31" spans="1:13" ht="12.75">
      <c r="A31" s="24" t="s">
        <v>166</v>
      </c>
      <c r="B31" s="2" t="s">
        <v>165</v>
      </c>
      <c r="C31" s="9">
        <v>3</v>
      </c>
      <c r="D31" s="79">
        <v>85370</v>
      </c>
      <c r="E31" s="124">
        <v>1100</v>
      </c>
      <c r="F31" s="124"/>
      <c r="G31" s="90">
        <f t="shared" si="0"/>
        <v>15168.599999999999</v>
      </c>
      <c r="H31" s="124">
        <f t="shared" si="1"/>
        <v>99438.6</v>
      </c>
      <c r="I31" s="122">
        <f t="shared" si="2"/>
        <v>84270</v>
      </c>
      <c r="J31" s="128"/>
      <c r="K31" s="128"/>
      <c r="L31" s="128"/>
      <c r="M31" s="128"/>
    </row>
    <row r="32" spans="1:13" ht="12.75">
      <c r="A32" s="24"/>
      <c r="B32" s="2" t="s">
        <v>171</v>
      </c>
      <c r="C32" s="9"/>
      <c r="D32" s="79">
        <v>86120</v>
      </c>
      <c r="E32" s="124">
        <v>1100</v>
      </c>
      <c r="F32" s="124"/>
      <c r="G32" s="90">
        <f>(D32-E32)*18%</f>
        <v>15303.599999999999</v>
      </c>
      <c r="H32" s="124">
        <f t="shared" si="1"/>
        <v>100323.6</v>
      </c>
      <c r="I32" s="122">
        <f>H32-G32</f>
        <v>85020</v>
      </c>
      <c r="J32" s="128"/>
      <c r="K32" s="128"/>
      <c r="L32" s="128"/>
      <c r="M32" s="128"/>
    </row>
    <row r="33" spans="1:13" ht="12.75">
      <c r="A33" s="31" t="s">
        <v>97</v>
      </c>
      <c r="B33" s="2" t="s">
        <v>140</v>
      </c>
      <c r="C33" s="9" t="s">
        <v>100</v>
      </c>
      <c r="D33" s="79">
        <v>86120</v>
      </c>
      <c r="E33" s="124">
        <v>1100</v>
      </c>
      <c r="F33" s="124"/>
      <c r="G33" s="90">
        <f t="shared" si="0"/>
        <v>15303.599999999999</v>
      </c>
      <c r="H33" s="124">
        <f t="shared" si="1"/>
        <v>100323.6</v>
      </c>
      <c r="I33" s="122">
        <f t="shared" si="2"/>
        <v>85020</v>
      </c>
      <c r="J33" s="128"/>
      <c r="K33" s="128"/>
      <c r="L33" s="128"/>
      <c r="M33" s="128"/>
    </row>
    <row r="34" spans="1:9" ht="12.75">
      <c r="A34" s="24"/>
      <c r="B34" s="2"/>
      <c r="C34" s="9"/>
      <c r="D34" s="35"/>
      <c r="E34" s="3"/>
      <c r="F34" s="3"/>
      <c r="G34" s="35"/>
      <c r="H34" s="3"/>
      <c r="I34" s="25"/>
    </row>
    <row r="35" spans="1:9" ht="12.75">
      <c r="A35" s="24"/>
      <c r="B35" s="2"/>
      <c r="C35" s="9"/>
      <c r="D35" s="35"/>
      <c r="E35" s="3"/>
      <c r="F35" s="3"/>
      <c r="G35" s="35"/>
      <c r="H35" s="3"/>
      <c r="I35" s="25"/>
    </row>
    <row r="36" spans="2:8" ht="13.5" thickBot="1">
      <c r="B36" s="1"/>
      <c r="D36" s="4"/>
      <c r="E36" s="4"/>
      <c r="F36" s="4"/>
      <c r="G36" s="4"/>
      <c r="H36" s="4"/>
    </row>
    <row r="37" spans="1:9" ht="16.5" thickBot="1">
      <c r="A37" s="292" t="s">
        <v>22</v>
      </c>
      <c r="B37" s="293"/>
      <c r="C37" s="293"/>
      <c r="D37" s="293"/>
      <c r="E37" s="293"/>
      <c r="F37" s="293"/>
      <c r="G37" s="293"/>
      <c r="H37" s="293"/>
      <c r="I37" s="294"/>
    </row>
    <row r="38" spans="1:9" ht="13.5" thickBot="1">
      <c r="A38" s="297" t="s">
        <v>14</v>
      </c>
      <c r="B38" s="298"/>
      <c r="C38" s="49" t="s">
        <v>7</v>
      </c>
      <c r="D38" s="47" t="s">
        <v>0</v>
      </c>
      <c r="E38" s="47" t="s">
        <v>137</v>
      </c>
      <c r="F38" s="47"/>
      <c r="G38" s="11" t="s">
        <v>168</v>
      </c>
      <c r="H38" s="48" t="s">
        <v>1</v>
      </c>
      <c r="I38" s="50" t="s">
        <v>69</v>
      </c>
    </row>
    <row r="39" spans="1:9" ht="13.5" thickBot="1">
      <c r="A39" s="93" t="s">
        <v>6</v>
      </c>
      <c r="B39" s="94" t="s">
        <v>23</v>
      </c>
      <c r="C39" s="95">
        <v>0.9</v>
      </c>
      <c r="D39" s="78">
        <v>76055</v>
      </c>
      <c r="E39" s="96">
        <v>1100</v>
      </c>
      <c r="F39" s="96">
        <v>0</v>
      </c>
      <c r="G39" s="89">
        <f>(D39-E39-F39)*18%</f>
        <v>13491.9</v>
      </c>
      <c r="H39" s="96">
        <f>D39-E39-F39+G39</f>
        <v>88446.9</v>
      </c>
      <c r="I39" s="122">
        <f aca="true" t="shared" si="3" ref="I39:I56">H39-G39</f>
        <v>74955</v>
      </c>
    </row>
    <row r="40" spans="1:9" s="128" customFormat="1" ht="13.5" thickBot="1">
      <c r="A40" s="123" t="s">
        <v>107</v>
      </c>
      <c r="B40" s="99" t="s">
        <v>106</v>
      </c>
      <c r="C40" s="100">
        <v>1.2</v>
      </c>
      <c r="D40" s="79">
        <v>74423</v>
      </c>
      <c r="E40" s="124">
        <v>1100</v>
      </c>
      <c r="F40" s="96">
        <v>0</v>
      </c>
      <c r="G40" s="89">
        <f aca="true" t="shared" si="4" ref="G40:G56">(D40-E40-F40)*18%</f>
        <v>13198.14</v>
      </c>
      <c r="H40" s="96">
        <f aca="true" t="shared" si="5" ref="H40:H56">D40-E40-F40+G40</f>
        <v>86521.14</v>
      </c>
      <c r="I40" s="122">
        <f t="shared" si="3"/>
        <v>73323</v>
      </c>
    </row>
    <row r="41" spans="1:9" s="128" customFormat="1" ht="13.5" thickBot="1">
      <c r="A41" s="123" t="s">
        <v>5</v>
      </c>
      <c r="B41" s="99" t="s">
        <v>172</v>
      </c>
      <c r="C41" s="100">
        <v>2.7</v>
      </c>
      <c r="D41" s="79">
        <v>72445</v>
      </c>
      <c r="E41" s="124">
        <v>1100</v>
      </c>
      <c r="F41" s="96">
        <v>0</v>
      </c>
      <c r="G41" s="89">
        <f>(D41-E41-F41)*18%</f>
        <v>12842.1</v>
      </c>
      <c r="H41" s="96">
        <f>D41-E41-F41+G41</f>
        <v>84187.1</v>
      </c>
      <c r="I41" s="122">
        <f>H41-G41</f>
        <v>71345</v>
      </c>
    </row>
    <row r="42" spans="1:9" s="128" customFormat="1" ht="13.5" thickBot="1">
      <c r="A42" s="123" t="s">
        <v>5</v>
      </c>
      <c r="B42" s="125" t="s">
        <v>11</v>
      </c>
      <c r="C42" s="100">
        <v>8</v>
      </c>
      <c r="D42" s="79">
        <v>72445</v>
      </c>
      <c r="E42" s="124">
        <v>1100</v>
      </c>
      <c r="F42" s="96">
        <v>0</v>
      </c>
      <c r="G42" s="89">
        <f t="shared" si="4"/>
        <v>12842.1</v>
      </c>
      <c r="H42" s="96">
        <f t="shared" si="5"/>
        <v>84187.1</v>
      </c>
      <c r="I42" s="122">
        <f t="shared" si="3"/>
        <v>71345</v>
      </c>
    </row>
    <row r="43" spans="1:9" s="128" customFormat="1" ht="13.5" thickBot="1">
      <c r="A43" s="126" t="s">
        <v>5</v>
      </c>
      <c r="B43" s="125" t="s">
        <v>108</v>
      </c>
      <c r="C43" s="100">
        <v>8</v>
      </c>
      <c r="D43" s="79">
        <v>73765</v>
      </c>
      <c r="E43" s="124">
        <v>1100</v>
      </c>
      <c r="F43" s="96">
        <v>0</v>
      </c>
      <c r="G43" s="89">
        <f t="shared" si="4"/>
        <v>13079.699999999999</v>
      </c>
      <c r="H43" s="96">
        <f t="shared" si="5"/>
        <v>85744.7</v>
      </c>
      <c r="I43" s="122">
        <f t="shared" si="3"/>
        <v>72665</v>
      </c>
    </row>
    <row r="44" spans="1:9" s="128" customFormat="1" ht="13.5" thickBot="1">
      <c r="A44" s="126" t="s">
        <v>24</v>
      </c>
      <c r="B44" s="125" t="s">
        <v>89</v>
      </c>
      <c r="C44" s="100">
        <v>18</v>
      </c>
      <c r="D44" s="79">
        <v>73663</v>
      </c>
      <c r="E44" s="124">
        <v>1100</v>
      </c>
      <c r="F44" s="96">
        <v>0</v>
      </c>
      <c r="G44" s="89">
        <f t="shared" si="4"/>
        <v>13061.34</v>
      </c>
      <c r="H44" s="96">
        <f t="shared" si="5"/>
        <v>85624.34</v>
      </c>
      <c r="I44" s="122">
        <f t="shared" si="3"/>
        <v>72563</v>
      </c>
    </row>
    <row r="45" spans="1:9" s="128" customFormat="1" ht="13.5" thickBot="1">
      <c r="A45" s="126" t="s">
        <v>9</v>
      </c>
      <c r="B45" s="125" t="s">
        <v>8</v>
      </c>
      <c r="C45" s="100">
        <v>1.2</v>
      </c>
      <c r="D45" s="79">
        <v>73095</v>
      </c>
      <c r="E45" s="124">
        <v>1100</v>
      </c>
      <c r="F45" s="96">
        <v>0</v>
      </c>
      <c r="G45" s="89">
        <f t="shared" si="4"/>
        <v>12959.1</v>
      </c>
      <c r="H45" s="96">
        <f t="shared" si="5"/>
        <v>84954.1</v>
      </c>
      <c r="I45" s="122">
        <f t="shared" si="3"/>
        <v>71995</v>
      </c>
    </row>
    <row r="46" spans="1:9" s="128" customFormat="1" ht="13.5" thickBot="1">
      <c r="A46" s="126" t="s">
        <v>71</v>
      </c>
      <c r="B46" s="125" t="s">
        <v>70</v>
      </c>
      <c r="C46" s="100">
        <v>0.35</v>
      </c>
      <c r="D46" s="79">
        <v>75497</v>
      </c>
      <c r="E46" s="124">
        <v>1100</v>
      </c>
      <c r="F46" s="96">
        <v>0</v>
      </c>
      <c r="G46" s="89">
        <f t="shared" si="4"/>
        <v>13391.46</v>
      </c>
      <c r="H46" s="96">
        <f t="shared" si="5"/>
        <v>87788.45999999999</v>
      </c>
      <c r="I46" s="122">
        <f t="shared" si="3"/>
        <v>74397</v>
      </c>
    </row>
    <row r="47" spans="1:9" s="128" customFormat="1" ht="13.5" thickBot="1">
      <c r="A47" s="126" t="s">
        <v>10</v>
      </c>
      <c r="B47" s="125" t="s">
        <v>114</v>
      </c>
      <c r="C47" s="100">
        <v>0.28</v>
      </c>
      <c r="D47" s="79">
        <v>75202</v>
      </c>
      <c r="E47" s="124">
        <v>1100</v>
      </c>
      <c r="F47" s="96">
        <v>0</v>
      </c>
      <c r="G47" s="89">
        <f t="shared" si="4"/>
        <v>13338.359999999999</v>
      </c>
      <c r="H47" s="96">
        <f t="shared" si="5"/>
        <v>87440.36</v>
      </c>
      <c r="I47" s="122">
        <f t="shared" si="3"/>
        <v>74102</v>
      </c>
    </row>
    <row r="48" spans="1:9" s="128" customFormat="1" ht="13.5" thickBot="1">
      <c r="A48" s="126" t="s">
        <v>10</v>
      </c>
      <c r="B48" s="125" t="s">
        <v>112</v>
      </c>
      <c r="C48" s="100">
        <v>0.22</v>
      </c>
      <c r="D48" s="79">
        <v>75202</v>
      </c>
      <c r="E48" s="124">
        <v>1100</v>
      </c>
      <c r="F48" s="96">
        <v>0</v>
      </c>
      <c r="G48" s="89">
        <f t="shared" si="4"/>
        <v>13338.359999999999</v>
      </c>
      <c r="H48" s="96">
        <f t="shared" si="5"/>
        <v>87440.36</v>
      </c>
      <c r="I48" s="122">
        <f t="shared" si="3"/>
        <v>74102</v>
      </c>
    </row>
    <row r="49" spans="1:9" s="128" customFormat="1" ht="13.5" thickBot="1">
      <c r="A49" s="126" t="s">
        <v>33</v>
      </c>
      <c r="B49" s="125" t="s">
        <v>34</v>
      </c>
      <c r="C49" s="100">
        <v>0.43</v>
      </c>
      <c r="D49" s="79">
        <v>79962</v>
      </c>
      <c r="E49" s="124">
        <v>1100</v>
      </c>
      <c r="F49" s="96">
        <v>0</v>
      </c>
      <c r="G49" s="89">
        <f t="shared" si="4"/>
        <v>14195.16</v>
      </c>
      <c r="H49" s="96">
        <f t="shared" si="5"/>
        <v>93057.16</v>
      </c>
      <c r="I49" s="122">
        <f t="shared" si="3"/>
        <v>78862</v>
      </c>
    </row>
    <row r="50" spans="1:9" s="128" customFormat="1" ht="13.5" thickBot="1">
      <c r="A50" s="126" t="s">
        <v>33</v>
      </c>
      <c r="B50" s="125" t="s">
        <v>93</v>
      </c>
      <c r="C50" s="100">
        <v>0.22</v>
      </c>
      <c r="D50" s="79">
        <v>81262</v>
      </c>
      <c r="E50" s="124">
        <v>1100</v>
      </c>
      <c r="F50" s="96">
        <v>0</v>
      </c>
      <c r="G50" s="89">
        <f t="shared" si="4"/>
        <v>14429.16</v>
      </c>
      <c r="H50" s="96">
        <f t="shared" si="5"/>
        <v>94591.16</v>
      </c>
      <c r="I50" s="122">
        <f t="shared" si="3"/>
        <v>80162</v>
      </c>
    </row>
    <row r="51" spans="1:9" s="128" customFormat="1" ht="13.5" thickBot="1">
      <c r="A51" s="104" t="s">
        <v>33</v>
      </c>
      <c r="B51" s="99" t="s">
        <v>91</v>
      </c>
      <c r="C51" s="100"/>
      <c r="D51" s="79">
        <v>75582</v>
      </c>
      <c r="E51" s="124">
        <v>1100</v>
      </c>
      <c r="F51" s="96">
        <v>0</v>
      </c>
      <c r="G51" s="89">
        <f t="shared" si="4"/>
        <v>13406.76</v>
      </c>
      <c r="H51" s="96">
        <f t="shared" si="5"/>
        <v>87888.76</v>
      </c>
      <c r="I51" s="122">
        <f t="shared" si="3"/>
        <v>74482</v>
      </c>
    </row>
    <row r="52" spans="1:9" s="128" customFormat="1" ht="13.5" thickBot="1">
      <c r="A52" s="104" t="s">
        <v>33</v>
      </c>
      <c r="B52" s="99" t="s">
        <v>111</v>
      </c>
      <c r="C52" s="100"/>
      <c r="D52" s="79">
        <v>78952</v>
      </c>
      <c r="E52" s="124">
        <v>1100</v>
      </c>
      <c r="F52" s="96">
        <v>0</v>
      </c>
      <c r="G52" s="89">
        <f t="shared" si="4"/>
        <v>14013.359999999999</v>
      </c>
      <c r="H52" s="96">
        <f t="shared" si="5"/>
        <v>91865.36</v>
      </c>
      <c r="I52" s="122">
        <f t="shared" si="3"/>
        <v>77852</v>
      </c>
    </row>
    <row r="53" spans="1:9" s="128" customFormat="1" ht="13.5" thickBot="1">
      <c r="A53" s="126" t="s">
        <v>2</v>
      </c>
      <c r="B53" s="125" t="s">
        <v>3</v>
      </c>
      <c r="C53" s="100" t="s">
        <v>27</v>
      </c>
      <c r="D53" s="79">
        <v>68498</v>
      </c>
      <c r="E53" s="124">
        <v>0</v>
      </c>
      <c r="F53" s="96">
        <v>0</v>
      </c>
      <c r="G53" s="89">
        <f t="shared" si="4"/>
        <v>12329.64</v>
      </c>
      <c r="H53" s="96">
        <f t="shared" si="5"/>
        <v>80827.64</v>
      </c>
      <c r="I53" s="122">
        <f t="shared" si="3"/>
        <v>68498</v>
      </c>
    </row>
    <row r="54" spans="1:9" s="128" customFormat="1" ht="13.5" thickBot="1">
      <c r="A54" s="126" t="s">
        <v>2</v>
      </c>
      <c r="B54" s="125" t="s">
        <v>4</v>
      </c>
      <c r="C54" s="100" t="s">
        <v>27</v>
      </c>
      <c r="D54" s="79">
        <v>64406</v>
      </c>
      <c r="E54" s="124">
        <v>0</v>
      </c>
      <c r="F54" s="96">
        <v>0</v>
      </c>
      <c r="G54" s="89">
        <f t="shared" si="4"/>
        <v>11593.08</v>
      </c>
      <c r="H54" s="96">
        <f t="shared" si="5"/>
        <v>75999.08</v>
      </c>
      <c r="I54" s="122">
        <f t="shared" si="3"/>
        <v>64406</v>
      </c>
    </row>
    <row r="55" spans="1:9" s="128" customFormat="1" ht="13.5" thickBot="1">
      <c r="A55" s="104" t="s">
        <v>2</v>
      </c>
      <c r="B55" s="99" t="s">
        <v>13</v>
      </c>
      <c r="C55" s="100" t="s">
        <v>27</v>
      </c>
      <c r="D55" s="79">
        <v>65538</v>
      </c>
      <c r="E55" s="124">
        <v>0</v>
      </c>
      <c r="F55" s="96">
        <v>0</v>
      </c>
      <c r="G55" s="89">
        <f t="shared" si="4"/>
        <v>11796.84</v>
      </c>
      <c r="H55" s="96">
        <f t="shared" si="5"/>
        <v>77334.84</v>
      </c>
      <c r="I55" s="122">
        <f t="shared" si="3"/>
        <v>65538</v>
      </c>
    </row>
    <row r="56" spans="1:9" s="128" customFormat="1" ht="13.5" thickBot="1">
      <c r="A56" s="16" t="s">
        <v>2</v>
      </c>
      <c r="B56" s="17" t="s">
        <v>28</v>
      </c>
      <c r="C56" s="105" t="s">
        <v>27</v>
      </c>
      <c r="D56" s="80">
        <v>67645</v>
      </c>
      <c r="E56" s="127">
        <v>0</v>
      </c>
      <c r="F56" s="96">
        <v>0</v>
      </c>
      <c r="G56" s="89">
        <f t="shared" si="4"/>
        <v>12176.1</v>
      </c>
      <c r="H56" s="96">
        <f t="shared" si="5"/>
        <v>79821.1</v>
      </c>
      <c r="I56" s="122">
        <f t="shared" si="3"/>
        <v>67645</v>
      </c>
    </row>
    <row r="57" spans="2:8" s="128" customFormat="1" ht="13.5" thickBot="1">
      <c r="B57" s="129"/>
      <c r="D57" s="130"/>
      <c r="E57" s="130"/>
      <c r="F57" s="130"/>
      <c r="G57" s="130"/>
      <c r="H57" s="130"/>
    </row>
    <row r="58" spans="1:9" s="128" customFormat="1" ht="16.5" thickBot="1">
      <c r="A58" s="252" t="s">
        <v>25</v>
      </c>
      <c r="B58" s="253"/>
      <c r="C58" s="253"/>
      <c r="D58" s="253"/>
      <c r="E58" s="253"/>
      <c r="F58" s="253"/>
      <c r="G58" s="253"/>
      <c r="H58" s="253"/>
      <c r="I58" s="254"/>
    </row>
    <row r="59" spans="1:9" s="128" customFormat="1" ht="13.5" thickBot="1">
      <c r="A59" s="285" t="s">
        <v>14</v>
      </c>
      <c r="B59" s="286"/>
      <c r="C59" s="132" t="s">
        <v>7</v>
      </c>
      <c r="D59" s="133" t="s">
        <v>0</v>
      </c>
      <c r="E59" s="133" t="s">
        <v>137</v>
      </c>
      <c r="F59" s="133"/>
      <c r="G59" s="132" t="s">
        <v>168</v>
      </c>
      <c r="H59" s="134" t="s">
        <v>1</v>
      </c>
      <c r="I59" s="70" t="s">
        <v>69</v>
      </c>
    </row>
    <row r="60" spans="1:9" s="128" customFormat="1" ht="13.5" thickBot="1">
      <c r="A60" s="135" t="s">
        <v>30</v>
      </c>
      <c r="B60" s="135" t="s">
        <v>80</v>
      </c>
      <c r="C60" s="136">
        <v>0.92</v>
      </c>
      <c r="D60" s="221">
        <v>72312</v>
      </c>
      <c r="E60" s="122">
        <v>1100</v>
      </c>
      <c r="F60" s="96">
        <v>0</v>
      </c>
      <c r="G60" s="89">
        <f aca="true" t="shared" si="6" ref="G60:G69">(D60-E60-F60)*18%</f>
        <v>12818.16</v>
      </c>
      <c r="H60" s="96">
        <f aca="true" t="shared" si="7" ref="H60:H69">D60-E60-F60+G60</f>
        <v>84030.16</v>
      </c>
      <c r="I60" s="122">
        <f aca="true" t="shared" si="8" ref="I60:I69">H60-G60</f>
        <v>71212</v>
      </c>
    </row>
    <row r="61" spans="1:9" s="128" customFormat="1" ht="13.5" thickBot="1">
      <c r="A61" s="118" t="s">
        <v>173</v>
      </c>
      <c r="B61" s="118" t="s">
        <v>170</v>
      </c>
      <c r="C61" s="100">
        <v>1.1</v>
      </c>
      <c r="D61" s="219">
        <v>72312</v>
      </c>
      <c r="E61" s="124">
        <v>1100</v>
      </c>
      <c r="F61" s="96">
        <v>0</v>
      </c>
      <c r="G61" s="89">
        <f t="shared" si="6"/>
        <v>12818.16</v>
      </c>
      <c r="H61" s="96">
        <f t="shared" si="7"/>
        <v>84030.16</v>
      </c>
      <c r="I61" s="122">
        <f>H61-G61</f>
        <v>71212</v>
      </c>
    </row>
    <row r="62" spans="1:9" s="128" customFormat="1" ht="13.5" thickBot="1">
      <c r="A62" s="118" t="s">
        <v>30</v>
      </c>
      <c r="B62" s="118" t="s">
        <v>120</v>
      </c>
      <c r="C62" s="100">
        <v>2</v>
      </c>
      <c r="D62" s="219">
        <v>72312</v>
      </c>
      <c r="E62" s="124">
        <v>1100</v>
      </c>
      <c r="F62" s="96">
        <v>0</v>
      </c>
      <c r="G62" s="89">
        <f t="shared" si="6"/>
        <v>12818.16</v>
      </c>
      <c r="H62" s="96">
        <f t="shared" si="7"/>
        <v>84030.16</v>
      </c>
      <c r="I62" s="122">
        <f t="shared" si="8"/>
        <v>71212</v>
      </c>
    </row>
    <row r="63" spans="1:9" s="128" customFormat="1" ht="13.5" thickBot="1">
      <c r="A63" s="118" t="s">
        <v>30</v>
      </c>
      <c r="B63" s="118" t="s">
        <v>169</v>
      </c>
      <c r="C63" s="100">
        <v>3</v>
      </c>
      <c r="D63" s="219">
        <v>72612</v>
      </c>
      <c r="E63" s="124">
        <v>1100</v>
      </c>
      <c r="F63" s="96">
        <v>0</v>
      </c>
      <c r="G63" s="89">
        <f t="shared" si="6"/>
        <v>12872.16</v>
      </c>
      <c r="H63" s="96">
        <f t="shared" si="7"/>
        <v>84384.16</v>
      </c>
      <c r="I63" s="122">
        <f t="shared" si="8"/>
        <v>71512</v>
      </c>
    </row>
    <row r="64" spans="1:9" s="128" customFormat="1" ht="13.5" thickBot="1">
      <c r="A64" s="118" t="s">
        <v>74</v>
      </c>
      <c r="B64" s="118" t="s">
        <v>12</v>
      </c>
      <c r="C64" s="100">
        <v>4.2</v>
      </c>
      <c r="D64" s="219">
        <v>80743</v>
      </c>
      <c r="E64" s="124">
        <v>1100</v>
      </c>
      <c r="F64" s="96">
        <v>0</v>
      </c>
      <c r="G64" s="89">
        <f t="shared" si="6"/>
        <v>14335.74</v>
      </c>
      <c r="H64" s="96">
        <f t="shared" si="7"/>
        <v>93978.74</v>
      </c>
      <c r="I64" s="122">
        <f t="shared" si="8"/>
        <v>79643</v>
      </c>
    </row>
    <row r="65" spans="1:9" s="128" customFormat="1" ht="13.5" thickBot="1">
      <c r="A65" s="118" t="s">
        <v>36</v>
      </c>
      <c r="B65" s="118" t="s">
        <v>35</v>
      </c>
      <c r="C65" s="100">
        <v>6.5</v>
      </c>
      <c r="D65" s="219">
        <v>80635</v>
      </c>
      <c r="E65" s="124">
        <v>1100</v>
      </c>
      <c r="F65" s="96">
        <v>0</v>
      </c>
      <c r="G65" s="89">
        <f t="shared" si="6"/>
        <v>14316.3</v>
      </c>
      <c r="H65" s="96">
        <f t="shared" si="7"/>
        <v>93851.3</v>
      </c>
      <c r="I65" s="122">
        <f t="shared" si="8"/>
        <v>79535</v>
      </c>
    </row>
    <row r="66" spans="1:9" s="128" customFormat="1" ht="13.5" thickBot="1">
      <c r="A66" s="118" t="s">
        <v>73</v>
      </c>
      <c r="B66" s="118" t="s">
        <v>72</v>
      </c>
      <c r="C66" s="100">
        <v>50</v>
      </c>
      <c r="D66" s="219">
        <v>81605</v>
      </c>
      <c r="E66" s="124">
        <v>1100</v>
      </c>
      <c r="F66" s="96">
        <v>0</v>
      </c>
      <c r="G66" s="89">
        <f t="shared" si="6"/>
        <v>14490.9</v>
      </c>
      <c r="H66" s="96">
        <f t="shared" si="7"/>
        <v>94995.9</v>
      </c>
      <c r="I66" s="122">
        <f t="shared" si="8"/>
        <v>80505</v>
      </c>
    </row>
    <row r="67" spans="1:9" s="128" customFormat="1" ht="13.5" thickBot="1">
      <c r="A67" s="118" t="s">
        <v>2</v>
      </c>
      <c r="B67" s="118" t="s">
        <v>29</v>
      </c>
      <c r="C67" s="100" t="s">
        <v>27</v>
      </c>
      <c r="D67" s="219">
        <v>73186</v>
      </c>
      <c r="E67" s="124">
        <v>0</v>
      </c>
      <c r="F67" s="96">
        <v>0</v>
      </c>
      <c r="G67" s="89">
        <f t="shared" si="6"/>
        <v>13173.48</v>
      </c>
      <c r="H67" s="96">
        <f t="shared" si="7"/>
        <v>86359.48</v>
      </c>
      <c r="I67" s="122">
        <f t="shared" si="8"/>
        <v>73186</v>
      </c>
    </row>
    <row r="68" spans="1:9" s="128" customFormat="1" ht="13.5" thickBot="1">
      <c r="A68" s="118" t="s">
        <v>2</v>
      </c>
      <c r="B68" s="118" t="s">
        <v>31</v>
      </c>
      <c r="C68" s="100" t="s">
        <v>27</v>
      </c>
      <c r="D68" s="219">
        <v>73078</v>
      </c>
      <c r="E68" s="124">
        <v>0</v>
      </c>
      <c r="F68" s="96">
        <v>0</v>
      </c>
      <c r="G68" s="89">
        <f t="shared" si="6"/>
        <v>13154.039999999999</v>
      </c>
      <c r="H68" s="96">
        <f t="shared" si="7"/>
        <v>86232.04</v>
      </c>
      <c r="I68" s="122">
        <f t="shared" si="8"/>
        <v>73078</v>
      </c>
    </row>
    <row r="69" spans="1:9" s="128" customFormat="1" ht="12.75">
      <c r="A69" s="118" t="s">
        <v>2</v>
      </c>
      <c r="B69" s="118" t="s">
        <v>32</v>
      </c>
      <c r="C69" s="100" t="s">
        <v>27</v>
      </c>
      <c r="D69" s="219">
        <v>64755</v>
      </c>
      <c r="E69" s="124">
        <v>0</v>
      </c>
      <c r="F69" s="96">
        <v>0</v>
      </c>
      <c r="G69" s="89">
        <f t="shared" si="6"/>
        <v>11655.9</v>
      </c>
      <c r="H69" s="96">
        <f t="shared" si="7"/>
        <v>76410.9</v>
      </c>
      <c r="I69" s="122">
        <f t="shared" si="8"/>
        <v>64754.99999999999</v>
      </c>
    </row>
    <row r="70" spans="1:9" s="45" customFormat="1" ht="12.75">
      <c r="A70" s="25"/>
      <c r="B70" s="25"/>
      <c r="C70" s="25"/>
      <c r="D70" s="25"/>
      <c r="E70" s="25"/>
      <c r="F70" s="25"/>
      <c r="G70" s="25"/>
      <c r="H70" s="25"/>
      <c r="I70" s="25"/>
    </row>
    <row r="71" ht="12.75">
      <c r="I71" s="45"/>
    </row>
    <row r="72" spans="1:8" ht="12.75">
      <c r="A72" s="287"/>
      <c r="B72" s="287"/>
      <c r="C72" s="287"/>
      <c r="D72" s="287"/>
      <c r="E72" s="287"/>
      <c r="F72" s="287"/>
      <c r="G72" s="287"/>
      <c r="H72" s="287"/>
    </row>
    <row r="74" spans="1:8" s="26" customFormat="1" ht="12.75">
      <c r="A74" s="288"/>
      <c r="B74" s="288"/>
      <c r="C74" s="288"/>
      <c r="D74" s="288"/>
      <c r="E74" s="288"/>
      <c r="F74" s="288"/>
      <c r="G74" s="288"/>
      <c r="H74" s="288"/>
    </row>
    <row r="75" s="26" customFormat="1" ht="12.75"/>
    <row r="76" spans="1:8" s="26" customFormat="1" ht="12.75">
      <c r="A76" s="40"/>
      <c r="B76" s="82"/>
      <c r="C76" s="41"/>
      <c r="D76" s="44"/>
      <c r="E76" s="44"/>
      <c r="F76" s="44"/>
      <c r="G76" s="44"/>
      <c r="H76" s="44"/>
    </row>
    <row r="77" spans="1:8" s="26" customFormat="1" ht="12.75">
      <c r="A77" s="40"/>
      <c r="B77" s="82"/>
      <c r="C77" s="22"/>
      <c r="D77" s="39"/>
      <c r="E77" s="39"/>
      <c r="F77" s="39"/>
      <c r="G77" s="39"/>
      <c r="H77" s="5"/>
    </row>
    <row r="78" spans="1:8" s="26" customFormat="1" ht="12.75">
      <c r="A78" s="40"/>
      <c r="B78" s="82"/>
      <c r="C78" s="22"/>
      <c r="D78" s="39"/>
      <c r="E78" s="39"/>
      <c r="F78" s="39"/>
      <c r="G78" s="39"/>
      <c r="H78" s="5"/>
    </row>
    <row r="79" spans="1:2" s="26" customFormat="1" ht="12.75">
      <c r="A79" s="40"/>
      <c r="B79" s="82"/>
    </row>
    <row r="80" spans="1:2" s="26" customFormat="1" ht="12.75">
      <c r="A80" s="40"/>
      <c r="B80" s="82"/>
    </row>
    <row r="81" spans="1:2" s="26" customFormat="1" ht="12.75">
      <c r="A81" s="40"/>
      <c r="B81" s="82"/>
    </row>
    <row r="82" spans="1:2" s="26" customFormat="1" ht="12.75">
      <c r="A82" s="40"/>
      <c r="B82" s="82"/>
    </row>
    <row r="83" spans="1:2" s="26" customFormat="1" ht="12.75">
      <c r="A83" s="40"/>
      <c r="B83" s="82"/>
    </row>
    <row r="84" spans="1:2" s="26" customFormat="1" ht="12.75">
      <c r="A84" s="40"/>
      <c r="B84" s="82"/>
    </row>
    <row r="85" spans="1:2" s="26" customFormat="1" ht="12.75">
      <c r="A85" s="40"/>
      <c r="B85" s="82"/>
    </row>
    <row r="86" spans="1:2" s="26" customFormat="1" ht="12.75">
      <c r="A86" s="40"/>
      <c r="B86" s="82"/>
    </row>
    <row r="87" spans="1:2" s="26" customFormat="1" ht="12.75">
      <c r="A87" s="40"/>
      <c r="B87" s="82"/>
    </row>
    <row r="88" spans="1:2" s="26" customFormat="1" ht="12.75">
      <c r="A88" s="40"/>
      <c r="B88" s="82"/>
    </row>
    <row r="89" s="26" customFormat="1" ht="12.75"/>
    <row r="90" s="26" customFormat="1" ht="12.75">
      <c r="A90" s="46"/>
    </row>
    <row r="91" s="26" customFormat="1" ht="12.75"/>
    <row r="92" s="26" customFormat="1" ht="12.75"/>
    <row r="93" s="26" customFormat="1" ht="12.75"/>
  </sheetData>
  <sheetProtection/>
  <mergeCells count="15">
    <mergeCell ref="A59:B59"/>
    <mergeCell ref="A72:H72"/>
    <mergeCell ref="A74:H74"/>
    <mergeCell ref="A9:I9"/>
    <mergeCell ref="A10:I10"/>
    <mergeCell ref="A11:B11"/>
    <mergeCell ref="A37:I37"/>
    <mergeCell ref="A38:B38"/>
    <mergeCell ref="A58:I58"/>
    <mergeCell ref="A2:H2"/>
    <mergeCell ref="A3:H3"/>
    <mergeCell ref="A4:H4"/>
    <mergeCell ref="A5:H5"/>
    <mergeCell ref="A6:H6"/>
    <mergeCell ref="A7:H7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0">
      <selection activeCell="K18" sqref="K18"/>
    </sheetView>
  </sheetViews>
  <sheetFormatPr defaultColWidth="9.140625" defaultRowHeight="12.75"/>
  <cols>
    <col min="1" max="1" width="11.57421875" style="128" bestFit="1" customWidth="1"/>
    <col min="2" max="2" width="17.8515625" style="128" bestFit="1" customWidth="1"/>
    <col min="3" max="3" width="9.00390625" style="128" bestFit="1" customWidth="1"/>
    <col min="4" max="4" width="9.7109375" style="128" bestFit="1" customWidth="1"/>
    <col min="5" max="5" width="10.7109375" style="128" bestFit="1" customWidth="1"/>
    <col min="6" max="6" width="10.7109375" style="128" customWidth="1"/>
    <col min="7" max="7" width="9.57421875" style="128" bestFit="1" customWidth="1"/>
    <col min="8" max="8" width="10.140625" style="128" bestFit="1" customWidth="1"/>
    <col min="9" max="9" width="9.57421875" style="128" bestFit="1" customWidth="1"/>
    <col min="10" max="10" width="25.140625" style="128" customWidth="1"/>
    <col min="11" max="11" width="16.57421875" style="128" customWidth="1"/>
    <col min="12" max="12" width="4.421875" style="128" bestFit="1" customWidth="1"/>
    <col min="13" max="16384" width="9.140625" style="128" customWidth="1"/>
  </cols>
  <sheetData>
    <row r="1" spans="1:12" ht="23.25">
      <c r="A1" s="248" t="s">
        <v>87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154"/>
    </row>
    <row r="2" spans="1:12" ht="16.5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1:12" ht="15">
      <c r="A3" s="158"/>
      <c r="B3" s="245" t="s">
        <v>83</v>
      </c>
      <c r="C3" s="245"/>
      <c r="D3" s="245"/>
      <c r="E3" s="245"/>
      <c r="F3" s="245"/>
      <c r="G3" s="245"/>
      <c r="H3" s="245"/>
      <c r="I3" s="245"/>
      <c r="J3" s="245"/>
      <c r="K3" s="157"/>
      <c r="L3" s="157"/>
    </row>
    <row r="4" spans="1:12" ht="15">
      <c r="A4" s="158"/>
      <c r="B4" s="245" t="s">
        <v>84</v>
      </c>
      <c r="C4" s="245"/>
      <c r="D4" s="245"/>
      <c r="E4" s="245"/>
      <c r="F4" s="245"/>
      <c r="G4" s="245"/>
      <c r="H4" s="245"/>
      <c r="I4" s="245"/>
      <c r="J4" s="245"/>
      <c r="K4" s="157"/>
      <c r="L4" s="157"/>
    </row>
    <row r="5" spans="1:12" ht="15">
      <c r="A5" s="158"/>
      <c r="B5" s="245" t="s">
        <v>85</v>
      </c>
      <c r="C5" s="245"/>
      <c r="D5" s="245"/>
      <c r="E5" s="245"/>
      <c r="F5" s="245"/>
      <c r="G5" s="245"/>
      <c r="H5" s="245"/>
      <c r="I5" s="245"/>
      <c r="J5" s="245"/>
      <c r="K5" s="157"/>
      <c r="L5" s="157"/>
    </row>
    <row r="6" spans="1:12" ht="18.75" thickBot="1">
      <c r="A6" s="246" t="s">
        <v>86</v>
      </c>
      <c r="B6" s="247"/>
      <c r="C6" s="247"/>
      <c r="D6" s="247"/>
      <c r="E6" s="247"/>
      <c r="F6" s="247"/>
      <c r="G6" s="247"/>
      <c r="H6" s="247"/>
      <c r="I6" s="247"/>
      <c r="J6" s="247"/>
      <c r="K6" s="159"/>
      <c r="L6" s="159"/>
    </row>
    <row r="7" spans="1:12" ht="13.5" thickBot="1">
      <c r="A7" s="160"/>
      <c r="B7" s="154"/>
      <c r="C7" s="154"/>
      <c r="D7" s="154"/>
      <c r="E7" s="154"/>
      <c r="F7" s="154"/>
      <c r="G7" s="154"/>
      <c r="H7" s="154"/>
      <c r="I7" s="154"/>
      <c r="J7" s="154"/>
      <c r="K7" s="160"/>
      <c r="L7" s="161"/>
    </row>
    <row r="8" spans="1:12" ht="16.5" customHeight="1" thickBot="1">
      <c r="A8" s="252" t="s">
        <v>185</v>
      </c>
      <c r="B8" s="253"/>
      <c r="C8" s="253"/>
      <c r="D8" s="253"/>
      <c r="E8" s="253"/>
      <c r="F8" s="253"/>
      <c r="G8" s="253"/>
      <c r="H8" s="253"/>
      <c r="I8" s="253"/>
      <c r="J8" s="253"/>
      <c r="K8" s="255" t="s">
        <v>121</v>
      </c>
      <c r="L8" s="257"/>
    </row>
    <row r="9" spans="1:12" ht="16.5" customHeight="1" thickBot="1">
      <c r="A9" s="302" t="s">
        <v>77</v>
      </c>
      <c r="B9" s="303"/>
      <c r="C9" s="303"/>
      <c r="D9" s="303"/>
      <c r="E9" s="303"/>
      <c r="F9" s="303"/>
      <c r="G9" s="303"/>
      <c r="H9" s="303"/>
      <c r="I9" s="303"/>
      <c r="J9" s="304"/>
      <c r="K9" s="258"/>
      <c r="L9" s="260"/>
    </row>
    <row r="10" spans="1:12" ht="17.25" thickBot="1">
      <c r="A10" s="250" t="s">
        <v>14</v>
      </c>
      <c r="B10" s="251"/>
      <c r="C10" s="112" t="s">
        <v>7</v>
      </c>
      <c r="D10" s="112" t="s">
        <v>0</v>
      </c>
      <c r="E10" s="112" t="s">
        <v>15</v>
      </c>
      <c r="F10" s="112"/>
      <c r="G10" s="147" t="s">
        <v>16</v>
      </c>
      <c r="H10" s="112" t="s">
        <v>167</v>
      </c>
      <c r="I10" s="112" t="s">
        <v>1</v>
      </c>
      <c r="J10" s="50" t="s">
        <v>69</v>
      </c>
      <c r="K10" s="19" t="s">
        <v>122</v>
      </c>
      <c r="L10" s="140">
        <v>300</v>
      </c>
    </row>
    <row r="11" spans="1:12" ht="17.25" thickBot="1">
      <c r="A11" s="137" t="s">
        <v>155</v>
      </c>
      <c r="B11" s="94" t="s">
        <v>102</v>
      </c>
      <c r="C11" s="95">
        <v>11</v>
      </c>
      <c r="D11" s="78">
        <v>79879</v>
      </c>
      <c r="E11" s="96">
        <v>1100</v>
      </c>
      <c r="F11" s="96"/>
      <c r="G11" s="96">
        <v>1539</v>
      </c>
      <c r="H11" s="96">
        <f>(D11-E11+G11)*18%</f>
        <v>14457.24</v>
      </c>
      <c r="I11" s="138">
        <f>D11-E11+G11+H11</f>
        <v>94775.24</v>
      </c>
      <c r="J11" s="139">
        <f>I11-H11</f>
        <v>80318</v>
      </c>
      <c r="K11" s="21" t="s">
        <v>123</v>
      </c>
      <c r="L11" s="142">
        <v>400</v>
      </c>
    </row>
    <row r="12" spans="1:12" ht="17.25" thickBot="1">
      <c r="A12" s="141" t="s">
        <v>155</v>
      </c>
      <c r="B12" s="99" t="s">
        <v>98</v>
      </c>
      <c r="C12" s="100" t="s">
        <v>101</v>
      </c>
      <c r="D12" s="79">
        <v>79079</v>
      </c>
      <c r="E12" s="96">
        <v>1100</v>
      </c>
      <c r="F12" s="96"/>
      <c r="G12" s="96">
        <v>1539</v>
      </c>
      <c r="H12" s="96">
        <f aca="true" t="shared" si="0" ref="H12:H26">(D12-E11+G12)*18%</f>
        <v>14313.24</v>
      </c>
      <c r="I12" s="138">
        <f aca="true" t="shared" si="1" ref="I12:I26">D12-E11+G12+H12</f>
        <v>93831.24</v>
      </c>
      <c r="J12" s="139">
        <f aca="true" t="shared" si="2" ref="J12:J32">I12-H12</f>
        <v>79518</v>
      </c>
      <c r="K12" s="21" t="s">
        <v>124</v>
      </c>
      <c r="L12" s="142">
        <v>500</v>
      </c>
    </row>
    <row r="13" spans="1:12" ht="17.25" thickBot="1">
      <c r="A13" s="141" t="s">
        <v>155</v>
      </c>
      <c r="B13" s="99" t="s">
        <v>20</v>
      </c>
      <c r="C13" s="100">
        <v>6</v>
      </c>
      <c r="D13" s="79">
        <v>79779</v>
      </c>
      <c r="E13" s="96">
        <v>1100</v>
      </c>
      <c r="F13" s="96"/>
      <c r="G13" s="96">
        <v>1539</v>
      </c>
      <c r="H13" s="96">
        <f t="shared" si="0"/>
        <v>14439.24</v>
      </c>
      <c r="I13" s="138">
        <f t="shared" si="1"/>
        <v>94657.24</v>
      </c>
      <c r="J13" s="139">
        <f t="shared" si="2"/>
        <v>80218</v>
      </c>
      <c r="K13" s="21" t="s">
        <v>125</v>
      </c>
      <c r="L13" s="142">
        <v>600</v>
      </c>
    </row>
    <row r="14" spans="1:12" ht="17.25" thickBot="1">
      <c r="A14" s="141" t="s">
        <v>155</v>
      </c>
      <c r="B14" s="99" t="s">
        <v>21</v>
      </c>
      <c r="C14" s="100">
        <v>3</v>
      </c>
      <c r="D14" s="79">
        <v>79979</v>
      </c>
      <c r="E14" s="96">
        <v>1100</v>
      </c>
      <c r="F14" s="96"/>
      <c r="G14" s="96">
        <v>1539</v>
      </c>
      <c r="H14" s="96">
        <f t="shared" si="0"/>
        <v>14475.24</v>
      </c>
      <c r="I14" s="138">
        <f t="shared" si="1"/>
        <v>94893.24</v>
      </c>
      <c r="J14" s="139">
        <f t="shared" si="2"/>
        <v>80418</v>
      </c>
      <c r="K14" s="21" t="s">
        <v>126</v>
      </c>
      <c r="L14" s="142">
        <v>700</v>
      </c>
    </row>
    <row r="15" spans="1:12" ht="17.25" thickBot="1">
      <c r="A15" s="141" t="s">
        <v>155</v>
      </c>
      <c r="B15" s="99" t="s">
        <v>164</v>
      </c>
      <c r="C15" s="100">
        <v>3.4</v>
      </c>
      <c r="D15" s="79">
        <v>82699</v>
      </c>
      <c r="E15" s="96">
        <v>1100</v>
      </c>
      <c r="F15" s="96"/>
      <c r="G15" s="96">
        <v>1539</v>
      </c>
      <c r="H15" s="96">
        <f t="shared" si="0"/>
        <v>14964.84</v>
      </c>
      <c r="I15" s="138">
        <f t="shared" si="1"/>
        <v>98102.84</v>
      </c>
      <c r="J15" s="139">
        <f t="shared" si="2"/>
        <v>83138</v>
      </c>
      <c r="K15" s="21" t="s">
        <v>127</v>
      </c>
      <c r="L15" s="142">
        <v>800</v>
      </c>
    </row>
    <row r="16" spans="1:12" ht="17.25" thickBot="1">
      <c r="A16" s="141" t="s">
        <v>6</v>
      </c>
      <c r="B16" s="99" t="s">
        <v>17</v>
      </c>
      <c r="C16" s="100">
        <v>3</v>
      </c>
      <c r="D16" s="79">
        <v>80779</v>
      </c>
      <c r="E16" s="96">
        <v>1100</v>
      </c>
      <c r="F16" s="96"/>
      <c r="G16" s="96">
        <v>1539</v>
      </c>
      <c r="H16" s="96">
        <f t="shared" si="0"/>
        <v>14619.24</v>
      </c>
      <c r="I16" s="138">
        <f t="shared" si="1"/>
        <v>95837.24</v>
      </c>
      <c r="J16" s="139">
        <f t="shared" si="2"/>
        <v>81218</v>
      </c>
      <c r="K16" s="27" t="s">
        <v>128</v>
      </c>
      <c r="L16" s="144">
        <v>900</v>
      </c>
    </row>
    <row r="17" spans="1:10" ht="13.5" thickBot="1">
      <c r="A17" s="141" t="s">
        <v>18</v>
      </c>
      <c r="B17" s="99" t="s">
        <v>19</v>
      </c>
      <c r="C17" s="100">
        <v>11</v>
      </c>
      <c r="D17" s="79">
        <v>81529</v>
      </c>
      <c r="E17" s="96">
        <v>1100</v>
      </c>
      <c r="F17" s="96"/>
      <c r="G17" s="96">
        <v>1539</v>
      </c>
      <c r="H17" s="96">
        <f t="shared" si="0"/>
        <v>14754.24</v>
      </c>
      <c r="I17" s="138">
        <f t="shared" si="1"/>
        <v>96722.24</v>
      </c>
      <c r="J17" s="139">
        <f t="shared" si="2"/>
        <v>81968</v>
      </c>
    </row>
    <row r="18" spans="1:12" ht="17.25" thickBot="1">
      <c r="A18" s="141" t="s">
        <v>156</v>
      </c>
      <c r="B18" s="99" t="s">
        <v>79</v>
      </c>
      <c r="C18" s="100">
        <v>12</v>
      </c>
      <c r="D18" s="79">
        <v>86859</v>
      </c>
      <c r="E18" s="96">
        <v>1100</v>
      </c>
      <c r="F18" s="96"/>
      <c r="G18" s="96">
        <v>1539</v>
      </c>
      <c r="H18" s="96">
        <f t="shared" si="0"/>
        <v>15713.64</v>
      </c>
      <c r="I18" s="138">
        <f t="shared" si="1"/>
        <v>103011.64</v>
      </c>
      <c r="J18" s="139">
        <f t="shared" si="2"/>
        <v>87298</v>
      </c>
      <c r="K18" s="23"/>
      <c r="L18" s="162"/>
    </row>
    <row r="19" spans="1:12" ht="17.25" thickBot="1">
      <c r="A19" s="141" t="s">
        <v>95</v>
      </c>
      <c r="B19" s="99" t="s">
        <v>94</v>
      </c>
      <c r="C19" s="100">
        <v>1.9</v>
      </c>
      <c r="D19" s="79">
        <v>87759</v>
      </c>
      <c r="E19" s="96">
        <v>1100</v>
      </c>
      <c r="F19" s="96"/>
      <c r="G19" s="96">
        <v>1539</v>
      </c>
      <c r="H19" s="96">
        <f t="shared" si="0"/>
        <v>15875.64</v>
      </c>
      <c r="I19" s="138">
        <f t="shared" si="1"/>
        <v>104073.64</v>
      </c>
      <c r="J19" s="139">
        <f t="shared" si="2"/>
        <v>88198</v>
      </c>
      <c r="K19" s="23"/>
      <c r="L19" s="162"/>
    </row>
    <row r="20" spans="1:12" ht="17.25" thickBot="1">
      <c r="A20" s="141" t="s">
        <v>156</v>
      </c>
      <c r="B20" s="99" t="s">
        <v>96</v>
      </c>
      <c r="C20" s="100"/>
      <c r="D20" s="79">
        <v>86059</v>
      </c>
      <c r="E20" s="96">
        <v>1100</v>
      </c>
      <c r="F20" s="96"/>
      <c r="G20" s="96">
        <v>1539</v>
      </c>
      <c r="H20" s="96">
        <f t="shared" si="0"/>
        <v>15569.64</v>
      </c>
      <c r="I20" s="138">
        <f t="shared" si="1"/>
        <v>102067.64</v>
      </c>
      <c r="J20" s="139">
        <f t="shared" si="2"/>
        <v>86498</v>
      </c>
      <c r="K20" s="23"/>
      <c r="L20" s="162"/>
    </row>
    <row r="21" spans="1:12" ht="17.25" thickBot="1">
      <c r="A21" s="141" t="s">
        <v>104</v>
      </c>
      <c r="B21" s="99" t="s">
        <v>105</v>
      </c>
      <c r="C21" s="100">
        <v>12</v>
      </c>
      <c r="D21" s="79">
        <v>81059</v>
      </c>
      <c r="E21" s="96">
        <v>1100</v>
      </c>
      <c r="F21" s="96"/>
      <c r="G21" s="96">
        <v>1539</v>
      </c>
      <c r="H21" s="96">
        <f>(D21-E20+G21)*18%</f>
        <v>14669.64</v>
      </c>
      <c r="I21" s="138">
        <f>D21-E20+G21+H21</f>
        <v>96167.64</v>
      </c>
      <c r="J21" s="139">
        <f t="shared" si="2"/>
        <v>81498</v>
      </c>
      <c r="K21" s="23"/>
      <c r="L21" s="162"/>
    </row>
    <row r="22" spans="1:12" ht="17.25" thickBot="1">
      <c r="A22" s="141" t="s">
        <v>104</v>
      </c>
      <c r="B22" s="99" t="s">
        <v>153</v>
      </c>
      <c r="C22" s="100">
        <v>74110000.0123456</v>
      </c>
      <c r="D22" s="79">
        <v>82959</v>
      </c>
      <c r="E22" s="96">
        <v>1100</v>
      </c>
      <c r="F22" s="96"/>
      <c r="G22" s="96">
        <v>1539</v>
      </c>
      <c r="H22" s="96">
        <f t="shared" si="0"/>
        <v>15011.64</v>
      </c>
      <c r="I22" s="138">
        <f t="shared" si="1"/>
        <v>98409.64</v>
      </c>
      <c r="J22" s="139">
        <f t="shared" si="2"/>
        <v>83398</v>
      </c>
      <c r="K22" s="23"/>
      <c r="L22" s="162"/>
    </row>
    <row r="23" spans="1:12" ht="17.25" thickBot="1">
      <c r="A23" s="141" t="s">
        <v>104</v>
      </c>
      <c r="B23" s="99" t="s">
        <v>81</v>
      </c>
      <c r="C23" s="100">
        <v>3</v>
      </c>
      <c r="D23" s="79">
        <v>81059</v>
      </c>
      <c r="E23" s="96">
        <v>1100</v>
      </c>
      <c r="F23" s="96"/>
      <c r="G23" s="96">
        <v>1539</v>
      </c>
      <c r="H23" s="96">
        <f t="shared" si="0"/>
        <v>14669.64</v>
      </c>
      <c r="I23" s="138">
        <f t="shared" si="1"/>
        <v>96167.64</v>
      </c>
      <c r="J23" s="139">
        <f t="shared" si="2"/>
        <v>81498</v>
      </c>
      <c r="K23" s="23"/>
      <c r="L23" s="162"/>
    </row>
    <row r="24" spans="1:12" ht="17.25" thickBot="1">
      <c r="A24" s="141" t="s">
        <v>104</v>
      </c>
      <c r="B24" s="99" t="s">
        <v>90</v>
      </c>
      <c r="C24" s="100">
        <v>8</v>
      </c>
      <c r="D24" s="79">
        <v>84409</v>
      </c>
      <c r="E24" s="124">
        <v>1100</v>
      </c>
      <c r="F24" s="122"/>
      <c r="G24" s="96">
        <v>1539</v>
      </c>
      <c r="H24" s="96">
        <f t="shared" si="0"/>
        <v>15272.64</v>
      </c>
      <c r="I24" s="138">
        <f t="shared" si="1"/>
        <v>100120.64</v>
      </c>
      <c r="J24" s="139">
        <f t="shared" si="2"/>
        <v>84848</v>
      </c>
      <c r="K24" s="23"/>
      <c r="L24" s="162"/>
    </row>
    <row r="25" spans="1:12" ht="17.25" thickBot="1">
      <c r="A25" s="141" t="s">
        <v>104</v>
      </c>
      <c r="B25" s="99" t="s">
        <v>103</v>
      </c>
      <c r="C25" s="100"/>
      <c r="D25" s="79">
        <v>83609</v>
      </c>
      <c r="E25" s="124">
        <v>1100</v>
      </c>
      <c r="F25" s="122"/>
      <c r="G25" s="96">
        <v>1539</v>
      </c>
      <c r="H25" s="96">
        <f t="shared" si="0"/>
        <v>15128.64</v>
      </c>
      <c r="I25" s="138">
        <f t="shared" si="1"/>
        <v>99176.64</v>
      </c>
      <c r="J25" s="139">
        <f t="shared" si="2"/>
        <v>84048</v>
      </c>
      <c r="K25" s="23"/>
      <c r="L25" s="162"/>
    </row>
    <row r="26" spans="1:12" ht="17.25" thickBot="1">
      <c r="A26" s="141" t="s">
        <v>160</v>
      </c>
      <c r="B26" s="99" t="s">
        <v>161</v>
      </c>
      <c r="C26" s="100">
        <v>40</v>
      </c>
      <c r="D26" s="79">
        <v>82559</v>
      </c>
      <c r="E26" s="124">
        <v>1100</v>
      </c>
      <c r="F26" s="122"/>
      <c r="G26" s="96">
        <v>1539</v>
      </c>
      <c r="H26" s="96">
        <f t="shared" si="0"/>
        <v>14939.64</v>
      </c>
      <c r="I26" s="138">
        <f t="shared" si="1"/>
        <v>97937.64</v>
      </c>
      <c r="J26" s="139">
        <f t="shared" si="2"/>
        <v>82998</v>
      </c>
      <c r="K26" s="23"/>
      <c r="L26" s="162"/>
    </row>
    <row r="27" spans="1:12" ht="17.25" thickBot="1">
      <c r="A27" s="141" t="s">
        <v>160</v>
      </c>
      <c r="B27" s="99" t="s">
        <v>159</v>
      </c>
      <c r="C27" s="100">
        <v>8</v>
      </c>
      <c r="D27" s="79">
        <v>81039</v>
      </c>
      <c r="E27" s="124">
        <v>1100</v>
      </c>
      <c r="F27" s="122"/>
      <c r="G27" s="96">
        <v>1539</v>
      </c>
      <c r="H27" s="96">
        <f>(D27-E26+G27)*18%</f>
        <v>14666.039999999999</v>
      </c>
      <c r="I27" s="138">
        <f>D27-E26+G27+H27</f>
        <v>96144.04</v>
      </c>
      <c r="J27" s="139">
        <f t="shared" si="2"/>
        <v>81478</v>
      </c>
      <c r="K27" s="23"/>
      <c r="L27" s="162"/>
    </row>
    <row r="28" spans="1:12" ht="17.25" thickBot="1">
      <c r="A28" s="141" t="s">
        <v>160</v>
      </c>
      <c r="B28" s="99" t="s">
        <v>162</v>
      </c>
      <c r="C28" s="100">
        <v>65</v>
      </c>
      <c r="D28" s="79">
        <v>82459</v>
      </c>
      <c r="E28" s="96">
        <v>1100</v>
      </c>
      <c r="F28" s="96"/>
      <c r="G28" s="96">
        <v>1539</v>
      </c>
      <c r="H28" s="96">
        <f>(D28-E28+G28)*18%</f>
        <v>14921.64</v>
      </c>
      <c r="I28" s="138">
        <f>D28-E28+G28+H28</f>
        <v>97819.64</v>
      </c>
      <c r="J28" s="139">
        <f t="shared" si="2"/>
        <v>82898</v>
      </c>
      <c r="K28" s="23"/>
      <c r="L28" s="162"/>
    </row>
    <row r="29" spans="1:12" ht="17.25" thickBot="1">
      <c r="A29" s="141" t="s">
        <v>160</v>
      </c>
      <c r="B29" s="99" t="s">
        <v>163</v>
      </c>
      <c r="C29" s="100">
        <v>55</v>
      </c>
      <c r="D29" s="79">
        <v>82559</v>
      </c>
      <c r="E29" s="96">
        <v>1100</v>
      </c>
      <c r="F29" s="96"/>
      <c r="G29" s="96">
        <v>1539</v>
      </c>
      <c r="H29" s="96">
        <f>(D29-E29+G29)*18%</f>
        <v>14939.64</v>
      </c>
      <c r="I29" s="138">
        <f>D29-E29+G29+H29</f>
        <v>97937.64</v>
      </c>
      <c r="J29" s="139">
        <f t="shared" si="2"/>
        <v>82998</v>
      </c>
      <c r="K29" s="23"/>
      <c r="L29" s="162"/>
    </row>
    <row r="30" spans="1:12" ht="17.25" thickBot="1">
      <c r="A30" s="163" t="s">
        <v>166</v>
      </c>
      <c r="B30" s="164" t="s">
        <v>165</v>
      </c>
      <c r="C30" s="165">
        <v>3</v>
      </c>
      <c r="D30" s="79">
        <v>82279</v>
      </c>
      <c r="E30" s="96">
        <v>1100</v>
      </c>
      <c r="F30" s="96"/>
      <c r="G30" s="96">
        <v>1539</v>
      </c>
      <c r="H30" s="96">
        <f>(D30-E30+G30)*18%</f>
        <v>14889.24</v>
      </c>
      <c r="I30" s="138">
        <f>D30-E30+G30+H30</f>
        <v>97607.24</v>
      </c>
      <c r="J30" s="139">
        <f t="shared" si="2"/>
        <v>82718</v>
      </c>
      <c r="K30" s="23"/>
      <c r="L30" s="162"/>
    </row>
    <row r="31" spans="1:12" ht="17.25" thickBot="1">
      <c r="A31" s="163"/>
      <c r="B31" s="164" t="s">
        <v>171</v>
      </c>
      <c r="C31" s="165"/>
      <c r="D31" s="80">
        <v>84529</v>
      </c>
      <c r="E31" s="96">
        <v>1100</v>
      </c>
      <c r="F31" s="96"/>
      <c r="G31" s="96">
        <v>1539</v>
      </c>
      <c r="H31" s="96">
        <f>(D31-E31+G31)*18%</f>
        <v>15294.24</v>
      </c>
      <c r="I31" s="138">
        <f>D31-E31+G31+H31</f>
        <v>100262.24</v>
      </c>
      <c r="J31" s="139">
        <f>I31-H31</f>
        <v>84968</v>
      </c>
      <c r="K31" s="23"/>
      <c r="L31" s="162"/>
    </row>
    <row r="32" spans="1:10" ht="13.5" thickBot="1">
      <c r="A32" s="166" t="s">
        <v>97</v>
      </c>
      <c r="B32" s="167" t="s">
        <v>99</v>
      </c>
      <c r="C32" s="105" t="s">
        <v>100</v>
      </c>
      <c r="D32" s="80">
        <v>84529</v>
      </c>
      <c r="E32" s="96">
        <v>1100</v>
      </c>
      <c r="F32" s="96"/>
      <c r="G32" s="96">
        <v>1539</v>
      </c>
      <c r="H32" s="96">
        <f>(D32-E32+G32)*18%</f>
        <v>15294.24</v>
      </c>
      <c r="I32" s="138">
        <f>D32-E32+G32+H32</f>
        <v>100262.24</v>
      </c>
      <c r="J32" s="139">
        <f t="shared" si="2"/>
        <v>84968</v>
      </c>
    </row>
    <row r="33" spans="2:10" ht="13.5" thickBot="1">
      <c r="B33" s="129"/>
      <c r="D33" s="130"/>
      <c r="E33" s="130"/>
      <c r="F33" s="130"/>
      <c r="G33" s="130"/>
      <c r="H33" s="130"/>
      <c r="I33" s="130"/>
      <c r="J33" s="130"/>
    </row>
    <row r="34" spans="1:12" ht="13.5" customHeight="1" thickBot="1">
      <c r="A34" s="300" t="s">
        <v>78</v>
      </c>
      <c r="B34" s="305"/>
      <c r="C34" s="305"/>
      <c r="D34" s="305"/>
      <c r="E34" s="305"/>
      <c r="F34" s="305"/>
      <c r="G34" s="305"/>
      <c r="H34" s="305"/>
      <c r="I34" s="305"/>
      <c r="J34" s="305"/>
      <c r="K34" s="255" t="s">
        <v>129</v>
      </c>
      <c r="L34" s="257"/>
    </row>
    <row r="35" spans="1:12" ht="13.5" customHeight="1" thickBot="1">
      <c r="A35" s="261" t="s">
        <v>14</v>
      </c>
      <c r="B35" s="262"/>
      <c r="C35" s="168" t="s">
        <v>7</v>
      </c>
      <c r="D35" s="112" t="s">
        <v>0</v>
      </c>
      <c r="E35" s="112" t="s">
        <v>15</v>
      </c>
      <c r="F35" s="112"/>
      <c r="G35" s="147" t="s">
        <v>16</v>
      </c>
      <c r="H35" s="112" t="s">
        <v>167</v>
      </c>
      <c r="I35" s="112" t="s">
        <v>1</v>
      </c>
      <c r="J35" s="50" t="s">
        <v>69</v>
      </c>
      <c r="K35" s="259"/>
      <c r="L35" s="260"/>
    </row>
    <row r="36" spans="1:12" ht="17.25" thickBot="1">
      <c r="A36" s="137" t="s">
        <v>6</v>
      </c>
      <c r="B36" s="94" t="s">
        <v>23</v>
      </c>
      <c r="C36" s="95">
        <v>0.9</v>
      </c>
      <c r="D36" s="78">
        <v>74353</v>
      </c>
      <c r="E36" s="96">
        <v>1100</v>
      </c>
      <c r="F36" s="96">
        <v>0</v>
      </c>
      <c r="G36" s="96">
        <v>1539</v>
      </c>
      <c r="H36" s="96">
        <f aca="true" t="shared" si="3" ref="H36:H53">(D36-E36-F36+G36)*18%</f>
        <v>13462.56</v>
      </c>
      <c r="I36" s="138">
        <f aca="true" t="shared" si="4" ref="I36:I53">D36-E36-F36+G36+H36</f>
        <v>88254.56</v>
      </c>
      <c r="J36" s="139">
        <f aca="true" t="shared" si="5" ref="J36:J53">I36-H36</f>
        <v>74792</v>
      </c>
      <c r="K36" s="20" t="s">
        <v>130</v>
      </c>
      <c r="L36" s="140">
        <v>300</v>
      </c>
    </row>
    <row r="37" spans="1:12" s="143" customFormat="1" ht="17.25" thickBot="1">
      <c r="A37" s="141" t="s">
        <v>107</v>
      </c>
      <c r="B37" s="99" t="s">
        <v>106</v>
      </c>
      <c r="C37" s="100">
        <v>1.2</v>
      </c>
      <c r="D37" s="79">
        <v>74419</v>
      </c>
      <c r="E37" s="96">
        <v>1100</v>
      </c>
      <c r="F37" s="96">
        <v>0</v>
      </c>
      <c r="G37" s="96">
        <v>1539</v>
      </c>
      <c r="H37" s="96">
        <f t="shared" si="3"/>
        <v>13474.439999999999</v>
      </c>
      <c r="I37" s="138">
        <f t="shared" si="4"/>
        <v>88332.44</v>
      </c>
      <c r="J37" s="139">
        <f t="shared" si="5"/>
        <v>74858</v>
      </c>
      <c r="K37" s="21" t="s">
        <v>131</v>
      </c>
      <c r="L37" s="142">
        <v>400</v>
      </c>
    </row>
    <row r="38" spans="1:12" ht="17.25" thickBot="1">
      <c r="A38" s="141" t="s">
        <v>5</v>
      </c>
      <c r="B38" s="99" t="s">
        <v>172</v>
      </c>
      <c r="C38" s="100">
        <v>2.7</v>
      </c>
      <c r="D38" s="79">
        <v>70043</v>
      </c>
      <c r="E38" s="96">
        <v>1100</v>
      </c>
      <c r="F38" s="96">
        <v>0</v>
      </c>
      <c r="G38" s="96">
        <v>1539</v>
      </c>
      <c r="H38" s="96">
        <f>(D38-E38-F38+G38)*18%</f>
        <v>12686.76</v>
      </c>
      <c r="I38" s="138">
        <f>D38-E38-F38+G38+H38</f>
        <v>83168.76</v>
      </c>
      <c r="J38" s="139">
        <f>I38-H38</f>
        <v>70482</v>
      </c>
      <c r="K38" s="21" t="s">
        <v>132</v>
      </c>
      <c r="L38" s="142">
        <v>500</v>
      </c>
    </row>
    <row r="39" spans="1:12" ht="17.25" thickBot="1">
      <c r="A39" s="141" t="s">
        <v>5</v>
      </c>
      <c r="B39" s="125" t="s">
        <v>11</v>
      </c>
      <c r="C39" s="100">
        <v>8</v>
      </c>
      <c r="D39" s="79">
        <v>70093</v>
      </c>
      <c r="E39" s="96">
        <v>1100</v>
      </c>
      <c r="F39" s="96">
        <v>0</v>
      </c>
      <c r="G39" s="96">
        <v>1539</v>
      </c>
      <c r="H39" s="96">
        <f t="shared" si="3"/>
        <v>12695.76</v>
      </c>
      <c r="I39" s="138">
        <f t="shared" si="4"/>
        <v>83227.76</v>
      </c>
      <c r="J39" s="139">
        <f t="shared" si="5"/>
        <v>70532</v>
      </c>
      <c r="K39" s="21" t="s">
        <v>133</v>
      </c>
      <c r="L39" s="142">
        <v>600</v>
      </c>
    </row>
    <row r="40" spans="1:12" ht="17.25" thickBot="1">
      <c r="A40" s="141" t="s">
        <v>5</v>
      </c>
      <c r="B40" s="125" t="s">
        <v>108</v>
      </c>
      <c r="C40" s="100">
        <v>8</v>
      </c>
      <c r="D40" s="79">
        <v>72063</v>
      </c>
      <c r="E40" s="96">
        <v>1100</v>
      </c>
      <c r="F40" s="96">
        <v>0</v>
      </c>
      <c r="G40" s="96">
        <v>1539</v>
      </c>
      <c r="H40" s="96">
        <f t="shared" si="3"/>
        <v>13050.359999999999</v>
      </c>
      <c r="I40" s="138">
        <f t="shared" si="4"/>
        <v>85552.36</v>
      </c>
      <c r="J40" s="139">
        <f t="shared" si="5"/>
        <v>72502</v>
      </c>
      <c r="K40" s="21" t="s">
        <v>134</v>
      </c>
      <c r="L40" s="142">
        <v>700</v>
      </c>
    </row>
    <row r="41" spans="1:12" s="143" customFormat="1" ht="17.25" thickBot="1">
      <c r="A41" s="141" t="s">
        <v>24</v>
      </c>
      <c r="B41" s="125" t="s">
        <v>89</v>
      </c>
      <c r="C41" s="100">
        <v>18</v>
      </c>
      <c r="D41" s="79">
        <v>71759</v>
      </c>
      <c r="E41" s="96">
        <v>1100</v>
      </c>
      <c r="F41" s="96">
        <v>0</v>
      </c>
      <c r="G41" s="96">
        <v>1539</v>
      </c>
      <c r="H41" s="96">
        <f t="shared" si="3"/>
        <v>12995.64</v>
      </c>
      <c r="I41" s="138">
        <f t="shared" si="4"/>
        <v>85193.64</v>
      </c>
      <c r="J41" s="139">
        <f t="shared" si="5"/>
        <v>72198</v>
      </c>
      <c r="K41" s="21" t="s">
        <v>135</v>
      </c>
      <c r="L41" s="142">
        <v>750</v>
      </c>
    </row>
    <row r="42" spans="1:12" ht="17.25" thickBot="1">
      <c r="A42" s="141" t="s">
        <v>9</v>
      </c>
      <c r="B42" s="102" t="s">
        <v>8</v>
      </c>
      <c r="C42" s="100">
        <v>1.2</v>
      </c>
      <c r="D42" s="79">
        <v>71493</v>
      </c>
      <c r="E42" s="96">
        <v>1100</v>
      </c>
      <c r="F42" s="96">
        <v>0</v>
      </c>
      <c r="G42" s="96">
        <v>1539</v>
      </c>
      <c r="H42" s="96">
        <f t="shared" si="3"/>
        <v>12947.76</v>
      </c>
      <c r="I42" s="138">
        <f t="shared" si="4"/>
        <v>84879.76</v>
      </c>
      <c r="J42" s="139">
        <f t="shared" si="5"/>
        <v>71932</v>
      </c>
      <c r="K42" s="27" t="s">
        <v>136</v>
      </c>
      <c r="L42" s="144">
        <v>800</v>
      </c>
    </row>
    <row r="43" spans="1:10" ht="13.5" thickBot="1">
      <c r="A43" s="141" t="s">
        <v>71</v>
      </c>
      <c r="B43" s="99" t="s">
        <v>70</v>
      </c>
      <c r="C43" s="100">
        <v>0.35</v>
      </c>
      <c r="D43" s="79">
        <v>73590</v>
      </c>
      <c r="E43" s="96">
        <v>1100</v>
      </c>
      <c r="F43" s="96">
        <v>0</v>
      </c>
      <c r="G43" s="96">
        <v>1539</v>
      </c>
      <c r="H43" s="96">
        <f t="shared" si="3"/>
        <v>13325.22</v>
      </c>
      <c r="I43" s="138">
        <f t="shared" si="4"/>
        <v>87354.22</v>
      </c>
      <c r="J43" s="139">
        <f t="shared" si="5"/>
        <v>74029</v>
      </c>
    </row>
    <row r="44" spans="1:10" ht="13.5" thickBot="1">
      <c r="A44" s="141" t="s">
        <v>10</v>
      </c>
      <c r="B44" s="102" t="s">
        <v>113</v>
      </c>
      <c r="C44" s="100">
        <v>0.28</v>
      </c>
      <c r="D44" s="79">
        <v>74361</v>
      </c>
      <c r="E44" s="96">
        <v>1100</v>
      </c>
      <c r="F44" s="96">
        <v>0</v>
      </c>
      <c r="G44" s="96">
        <v>1539</v>
      </c>
      <c r="H44" s="96">
        <f t="shared" si="3"/>
        <v>13464</v>
      </c>
      <c r="I44" s="138">
        <f t="shared" si="4"/>
        <v>88264</v>
      </c>
      <c r="J44" s="139">
        <f t="shared" si="5"/>
        <v>74800</v>
      </c>
    </row>
    <row r="45" spans="1:10" ht="13.5" thickBot="1">
      <c r="A45" s="141" t="s">
        <v>10</v>
      </c>
      <c r="B45" s="102" t="s">
        <v>112</v>
      </c>
      <c r="C45" s="145">
        <v>0.22</v>
      </c>
      <c r="D45" s="79">
        <v>74361</v>
      </c>
      <c r="E45" s="96">
        <v>1100</v>
      </c>
      <c r="F45" s="96">
        <v>0</v>
      </c>
      <c r="G45" s="96">
        <v>1539</v>
      </c>
      <c r="H45" s="96">
        <f t="shared" si="3"/>
        <v>13464</v>
      </c>
      <c r="I45" s="138">
        <f t="shared" si="4"/>
        <v>88264</v>
      </c>
      <c r="J45" s="139">
        <f t="shared" si="5"/>
        <v>74800</v>
      </c>
    </row>
    <row r="46" spans="1:10" ht="13.5" thickBot="1">
      <c r="A46" s="141" t="s">
        <v>33</v>
      </c>
      <c r="B46" s="99" t="s">
        <v>34</v>
      </c>
      <c r="C46" s="100">
        <v>0.43</v>
      </c>
      <c r="D46" s="79">
        <v>77671</v>
      </c>
      <c r="E46" s="96">
        <v>1100</v>
      </c>
      <c r="F46" s="96">
        <v>0</v>
      </c>
      <c r="G46" s="96">
        <v>1539</v>
      </c>
      <c r="H46" s="96">
        <f t="shared" si="3"/>
        <v>14059.8</v>
      </c>
      <c r="I46" s="138">
        <f t="shared" si="4"/>
        <v>92169.8</v>
      </c>
      <c r="J46" s="139">
        <f t="shared" si="5"/>
        <v>78110</v>
      </c>
    </row>
    <row r="47" spans="1:10" s="146" customFormat="1" ht="13.5" thickBot="1">
      <c r="A47" s="141" t="s">
        <v>33</v>
      </c>
      <c r="B47" s="99" t="s">
        <v>93</v>
      </c>
      <c r="C47" s="100">
        <v>0.22</v>
      </c>
      <c r="D47" s="79">
        <v>79021</v>
      </c>
      <c r="E47" s="96">
        <v>1100</v>
      </c>
      <c r="F47" s="96">
        <v>0</v>
      </c>
      <c r="G47" s="96">
        <v>1539</v>
      </c>
      <c r="H47" s="96">
        <f t="shared" si="3"/>
        <v>14302.8</v>
      </c>
      <c r="I47" s="138">
        <f t="shared" si="4"/>
        <v>93762.8</v>
      </c>
      <c r="J47" s="139">
        <f t="shared" si="5"/>
        <v>79460</v>
      </c>
    </row>
    <row r="48" spans="1:11" ht="14.25" thickBot="1">
      <c r="A48" s="141" t="s">
        <v>33</v>
      </c>
      <c r="B48" s="99" t="s">
        <v>91</v>
      </c>
      <c r="C48" s="100"/>
      <c r="D48" s="79">
        <v>73541</v>
      </c>
      <c r="E48" s="96">
        <v>1100</v>
      </c>
      <c r="F48" s="96">
        <v>0</v>
      </c>
      <c r="G48" s="96">
        <v>1539</v>
      </c>
      <c r="H48" s="96">
        <f t="shared" si="3"/>
        <v>13316.4</v>
      </c>
      <c r="I48" s="138">
        <f t="shared" si="4"/>
        <v>87296.4</v>
      </c>
      <c r="J48" s="139">
        <f t="shared" si="5"/>
        <v>73980</v>
      </c>
      <c r="K48" s="18" t="s">
        <v>75</v>
      </c>
    </row>
    <row r="49" spans="1:12" s="146" customFormat="1" ht="13.5" thickBot="1">
      <c r="A49" s="141" t="s">
        <v>33</v>
      </c>
      <c r="B49" s="99" t="s">
        <v>111</v>
      </c>
      <c r="C49" s="100"/>
      <c r="D49" s="79">
        <v>78211</v>
      </c>
      <c r="E49" s="96">
        <v>1100</v>
      </c>
      <c r="F49" s="96">
        <v>0</v>
      </c>
      <c r="G49" s="96">
        <v>1539</v>
      </c>
      <c r="H49" s="96">
        <f t="shared" si="3"/>
        <v>14157</v>
      </c>
      <c r="I49" s="138">
        <f t="shared" si="4"/>
        <v>92807</v>
      </c>
      <c r="J49" s="139">
        <f t="shared" si="5"/>
        <v>78650</v>
      </c>
      <c r="K49" s="128"/>
      <c r="L49" s="128"/>
    </row>
    <row r="50" spans="1:12" ht="13.5" thickBot="1">
      <c r="A50" s="141" t="s">
        <v>2</v>
      </c>
      <c r="B50" s="125" t="s">
        <v>3</v>
      </c>
      <c r="C50" s="100" t="s">
        <v>27</v>
      </c>
      <c r="D50" s="79">
        <v>66796</v>
      </c>
      <c r="E50" s="124">
        <v>0</v>
      </c>
      <c r="F50" s="96">
        <v>0</v>
      </c>
      <c r="G50" s="96">
        <v>1539</v>
      </c>
      <c r="H50" s="96">
        <f t="shared" si="3"/>
        <v>12300.3</v>
      </c>
      <c r="I50" s="138">
        <f t="shared" si="4"/>
        <v>80635.3</v>
      </c>
      <c r="J50" s="139">
        <f t="shared" si="5"/>
        <v>68335</v>
      </c>
      <c r="K50" s="146"/>
      <c r="L50" s="146"/>
    </row>
    <row r="51" spans="1:10" ht="13.5" thickBot="1">
      <c r="A51" s="141" t="s">
        <v>2</v>
      </c>
      <c r="B51" s="125" t="s">
        <v>4</v>
      </c>
      <c r="C51" s="100" t="s">
        <v>27</v>
      </c>
      <c r="D51" s="79">
        <v>62502</v>
      </c>
      <c r="E51" s="124">
        <v>0</v>
      </c>
      <c r="F51" s="96">
        <v>0</v>
      </c>
      <c r="G51" s="96">
        <v>1539</v>
      </c>
      <c r="H51" s="96">
        <f t="shared" si="3"/>
        <v>11527.38</v>
      </c>
      <c r="I51" s="138">
        <f t="shared" si="4"/>
        <v>75568.38</v>
      </c>
      <c r="J51" s="139">
        <f t="shared" si="5"/>
        <v>64041.00000000001</v>
      </c>
    </row>
    <row r="52" spans="1:12" s="146" customFormat="1" ht="13.5" thickBot="1">
      <c r="A52" s="141" t="s">
        <v>2</v>
      </c>
      <c r="B52" s="99" t="s">
        <v>13</v>
      </c>
      <c r="C52" s="100" t="s">
        <v>27</v>
      </c>
      <c r="D52" s="79">
        <v>63936</v>
      </c>
      <c r="E52" s="124">
        <v>0</v>
      </c>
      <c r="F52" s="96">
        <v>0</v>
      </c>
      <c r="G52" s="96">
        <v>1539</v>
      </c>
      <c r="H52" s="96">
        <f t="shared" si="3"/>
        <v>11785.5</v>
      </c>
      <c r="I52" s="138">
        <f t="shared" si="4"/>
        <v>77260.5</v>
      </c>
      <c r="J52" s="139">
        <f t="shared" si="5"/>
        <v>65475</v>
      </c>
      <c r="K52" s="128"/>
      <c r="L52" s="128"/>
    </row>
    <row r="53" spans="1:10" ht="13.5" thickBot="1">
      <c r="A53" s="61" t="s">
        <v>2</v>
      </c>
      <c r="B53" s="17" t="s">
        <v>28</v>
      </c>
      <c r="C53" s="105" t="s">
        <v>27</v>
      </c>
      <c r="D53" s="80">
        <v>66804</v>
      </c>
      <c r="E53" s="127">
        <v>0</v>
      </c>
      <c r="F53" s="96">
        <v>0</v>
      </c>
      <c r="G53" s="96">
        <v>1539</v>
      </c>
      <c r="H53" s="96">
        <f t="shared" si="3"/>
        <v>12301.74</v>
      </c>
      <c r="I53" s="138">
        <f t="shared" si="4"/>
        <v>80644.74</v>
      </c>
      <c r="J53" s="139">
        <f t="shared" si="5"/>
        <v>68343</v>
      </c>
    </row>
    <row r="54" spans="2:10" ht="13.5" thickBot="1">
      <c r="B54" s="129"/>
      <c r="D54" s="130"/>
      <c r="E54" s="130"/>
      <c r="F54" s="130"/>
      <c r="G54" s="130"/>
      <c r="H54" s="130"/>
      <c r="I54" s="130"/>
      <c r="J54" s="130"/>
    </row>
    <row r="55" spans="1:10" ht="16.5" thickBot="1">
      <c r="A55" s="300" t="s">
        <v>76</v>
      </c>
      <c r="B55" s="301"/>
      <c r="C55" s="301"/>
      <c r="D55" s="301"/>
      <c r="E55" s="301"/>
      <c r="F55" s="301"/>
      <c r="G55" s="301"/>
      <c r="H55" s="301"/>
      <c r="I55" s="301"/>
      <c r="J55" s="301"/>
    </row>
    <row r="56" spans="1:10" ht="13.5" thickBot="1">
      <c r="A56" s="250" t="s">
        <v>14</v>
      </c>
      <c r="B56" s="251"/>
      <c r="C56" s="147" t="s">
        <v>7</v>
      </c>
      <c r="D56" s="112" t="s">
        <v>0</v>
      </c>
      <c r="E56" s="112" t="s">
        <v>15</v>
      </c>
      <c r="F56" s="112"/>
      <c r="G56" s="147" t="s">
        <v>16</v>
      </c>
      <c r="H56" s="112" t="s">
        <v>167</v>
      </c>
      <c r="I56" s="112" t="s">
        <v>1</v>
      </c>
      <c r="J56" s="51" t="s">
        <v>69</v>
      </c>
    </row>
    <row r="57" spans="1:15" ht="13.5" thickBot="1">
      <c r="A57" s="148" t="s">
        <v>30</v>
      </c>
      <c r="B57" s="116" t="s">
        <v>80</v>
      </c>
      <c r="C57" s="95">
        <v>0.92</v>
      </c>
      <c r="D57" s="218">
        <v>70371</v>
      </c>
      <c r="E57" s="96">
        <v>1100</v>
      </c>
      <c r="F57" s="96">
        <v>0</v>
      </c>
      <c r="G57" s="96">
        <v>1539</v>
      </c>
      <c r="H57" s="96">
        <f aca="true" t="shared" si="6" ref="H57:H66">(D57-E57-F57+G57)*18%</f>
        <v>12745.8</v>
      </c>
      <c r="I57" s="138">
        <f aca="true" t="shared" si="7" ref="I57:I66">D57-E57-F57+G57+H57</f>
        <v>83555.8</v>
      </c>
      <c r="J57" s="139">
        <f aca="true" t="shared" si="8" ref="J57:J66">I57-H57</f>
        <v>70810</v>
      </c>
      <c r="L57" s="149"/>
      <c r="O57" s="81"/>
    </row>
    <row r="58" spans="1:15" ht="13.5" thickBot="1">
      <c r="A58" s="150" t="s">
        <v>173</v>
      </c>
      <c r="B58" s="118" t="s">
        <v>170</v>
      </c>
      <c r="C58" s="100">
        <v>1.1</v>
      </c>
      <c r="D58" s="219">
        <v>69971</v>
      </c>
      <c r="E58" s="96">
        <v>1100</v>
      </c>
      <c r="F58" s="96">
        <v>0</v>
      </c>
      <c r="G58" s="96">
        <v>1539</v>
      </c>
      <c r="H58" s="96">
        <f t="shared" si="6"/>
        <v>12673.8</v>
      </c>
      <c r="I58" s="138">
        <f t="shared" si="7"/>
        <v>83083.8</v>
      </c>
      <c r="J58" s="139">
        <f>I58-H58</f>
        <v>70410</v>
      </c>
      <c r="L58" s="149"/>
      <c r="O58" s="81"/>
    </row>
    <row r="59" spans="1:15" ht="13.5" thickBot="1">
      <c r="A59" s="150" t="s">
        <v>30</v>
      </c>
      <c r="B59" s="118" t="s">
        <v>120</v>
      </c>
      <c r="C59" s="100">
        <v>2</v>
      </c>
      <c r="D59" s="219">
        <v>70371</v>
      </c>
      <c r="E59" s="96">
        <v>1100</v>
      </c>
      <c r="F59" s="96">
        <v>0</v>
      </c>
      <c r="G59" s="96">
        <v>1539</v>
      </c>
      <c r="H59" s="96">
        <f t="shared" si="6"/>
        <v>12745.8</v>
      </c>
      <c r="I59" s="138">
        <f t="shared" si="7"/>
        <v>83555.8</v>
      </c>
      <c r="J59" s="139">
        <f t="shared" si="8"/>
        <v>70810</v>
      </c>
      <c r="L59" s="149"/>
      <c r="O59" s="81"/>
    </row>
    <row r="60" spans="1:15" ht="13.5" thickBot="1">
      <c r="A60" s="150" t="s">
        <v>30</v>
      </c>
      <c r="B60" s="118" t="s">
        <v>169</v>
      </c>
      <c r="C60" s="100">
        <v>3</v>
      </c>
      <c r="D60" s="219">
        <v>70321</v>
      </c>
      <c r="E60" s="96">
        <v>1100</v>
      </c>
      <c r="F60" s="96">
        <v>0</v>
      </c>
      <c r="G60" s="96">
        <v>1539</v>
      </c>
      <c r="H60" s="96">
        <f t="shared" si="6"/>
        <v>12736.8</v>
      </c>
      <c r="I60" s="138">
        <f t="shared" si="7"/>
        <v>83496.8</v>
      </c>
      <c r="J60" s="139">
        <f t="shared" si="8"/>
        <v>70760</v>
      </c>
      <c r="L60" s="149"/>
      <c r="O60" s="81"/>
    </row>
    <row r="61" spans="1:15" ht="13.5" thickBot="1">
      <c r="A61" s="150" t="s">
        <v>74</v>
      </c>
      <c r="B61" s="118" t="s">
        <v>12</v>
      </c>
      <c r="C61" s="100">
        <v>4.2</v>
      </c>
      <c r="D61" s="219">
        <v>79189</v>
      </c>
      <c r="E61" s="96">
        <v>1100</v>
      </c>
      <c r="F61" s="96">
        <v>0</v>
      </c>
      <c r="G61" s="96">
        <v>1539</v>
      </c>
      <c r="H61" s="96">
        <f t="shared" si="6"/>
        <v>14333.039999999999</v>
      </c>
      <c r="I61" s="138">
        <f t="shared" si="7"/>
        <v>93961.04</v>
      </c>
      <c r="J61" s="139">
        <f t="shared" si="8"/>
        <v>79628</v>
      </c>
      <c r="L61" s="149"/>
      <c r="O61" s="81"/>
    </row>
    <row r="62" spans="1:15" ht="13.5" thickBot="1">
      <c r="A62" s="150" t="s">
        <v>36</v>
      </c>
      <c r="B62" s="118" t="s">
        <v>35</v>
      </c>
      <c r="C62" s="100">
        <v>6.5</v>
      </c>
      <c r="D62" s="219">
        <v>78033</v>
      </c>
      <c r="E62" s="96">
        <v>1100</v>
      </c>
      <c r="F62" s="96">
        <v>0</v>
      </c>
      <c r="G62" s="96">
        <v>1539</v>
      </c>
      <c r="H62" s="96">
        <f t="shared" si="6"/>
        <v>14124.96</v>
      </c>
      <c r="I62" s="138">
        <f t="shared" si="7"/>
        <v>92596.95999999999</v>
      </c>
      <c r="J62" s="139">
        <f t="shared" si="8"/>
        <v>78472</v>
      </c>
      <c r="L62" s="149"/>
      <c r="O62" s="81"/>
    </row>
    <row r="63" spans="1:15" ht="13.5" thickBot="1">
      <c r="A63" s="150" t="s">
        <v>73</v>
      </c>
      <c r="B63" s="118" t="s">
        <v>72</v>
      </c>
      <c r="C63" s="100">
        <v>50</v>
      </c>
      <c r="D63" s="219">
        <v>79353</v>
      </c>
      <c r="E63" s="96">
        <v>1100</v>
      </c>
      <c r="F63" s="96">
        <v>0</v>
      </c>
      <c r="G63" s="96">
        <v>1539</v>
      </c>
      <c r="H63" s="96">
        <f t="shared" si="6"/>
        <v>14362.56</v>
      </c>
      <c r="I63" s="138">
        <f t="shared" si="7"/>
        <v>94154.56</v>
      </c>
      <c r="J63" s="139">
        <f t="shared" si="8"/>
        <v>79792</v>
      </c>
      <c r="L63" s="149"/>
      <c r="O63" s="81"/>
    </row>
    <row r="64" spans="1:15" ht="13.5" thickBot="1">
      <c r="A64" s="150" t="s">
        <v>2</v>
      </c>
      <c r="B64" s="118" t="s">
        <v>29</v>
      </c>
      <c r="C64" s="100" t="s">
        <v>27</v>
      </c>
      <c r="D64" s="219">
        <v>71632</v>
      </c>
      <c r="E64" s="124">
        <v>0</v>
      </c>
      <c r="F64" s="122">
        <v>0</v>
      </c>
      <c r="G64" s="96">
        <v>1539</v>
      </c>
      <c r="H64" s="96">
        <f t="shared" si="6"/>
        <v>13170.779999999999</v>
      </c>
      <c r="I64" s="138">
        <f t="shared" si="7"/>
        <v>86341.78</v>
      </c>
      <c r="J64" s="139">
        <f t="shared" si="8"/>
        <v>73171</v>
      </c>
      <c r="L64" s="149"/>
      <c r="O64" s="81"/>
    </row>
    <row r="65" spans="1:15" ht="13.5" thickBot="1">
      <c r="A65" s="150" t="s">
        <v>2</v>
      </c>
      <c r="B65" s="118" t="s">
        <v>31</v>
      </c>
      <c r="C65" s="100" t="s">
        <v>27</v>
      </c>
      <c r="D65" s="219">
        <v>70476</v>
      </c>
      <c r="E65" s="124">
        <v>0</v>
      </c>
      <c r="F65" s="122">
        <v>0</v>
      </c>
      <c r="G65" s="96">
        <v>1539</v>
      </c>
      <c r="H65" s="96">
        <f t="shared" si="6"/>
        <v>12962.699999999999</v>
      </c>
      <c r="I65" s="138">
        <f t="shared" si="7"/>
        <v>84977.7</v>
      </c>
      <c r="J65" s="139">
        <f t="shared" si="8"/>
        <v>72015</v>
      </c>
      <c r="L65" s="149"/>
      <c r="O65" s="81"/>
    </row>
    <row r="66" spans="1:15" ht="13.5" thickBot="1">
      <c r="A66" s="151" t="s">
        <v>2</v>
      </c>
      <c r="B66" s="152" t="s">
        <v>32</v>
      </c>
      <c r="C66" s="105" t="s">
        <v>27</v>
      </c>
      <c r="D66" s="220">
        <v>62814</v>
      </c>
      <c r="E66" s="127">
        <v>0</v>
      </c>
      <c r="F66" s="153">
        <v>0</v>
      </c>
      <c r="G66" s="96">
        <v>1539</v>
      </c>
      <c r="H66" s="96">
        <f t="shared" si="6"/>
        <v>11583.539999999999</v>
      </c>
      <c r="I66" s="138">
        <f t="shared" si="7"/>
        <v>75936.54</v>
      </c>
      <c r="J66" s="139">
        <f t="shared" si="8"/>
        <v>64352.99999999999</v>
      </c>
      <c r="L66" s="149"/>
      <c r="O66" s="81"/>
    </row>
    <row r="67" ht="13.5" thickBot="1">
      <c r="D67" s="83"/>
    </row>
    <row r="68" ht="13.5">
      <c r="A68" s="18"/>
    </row>
  </sheetData>
  <sheetProtection formatCells="0" formatColumns="0" formatRows="0" insertColumns="0" deleteColumns="0" deleteRows="0"/>
  <mergeCells count="14">
    <mergeCell ref="K34:L35"/>
    <mergeCell ref="A35:B35"/>
    <mergeCell ref="A55:J55"/>
    <mergeCell ref="A56:B56"/>
    <mergeCell ref="A8:J8"/>
    <mergeCell ref="A9:J9"/>
    <mergeCell ref="A10:B10"/>
    <mergeCell ref="A34:J34"/>
    <mergeCell ref="B5:J5"/>
    <mergeCell ref="A6:J6"/>
    <mergeCell ref="A1:K1"/>
    <mergeCell ref="B3:J3"/>
    <mergeCell ref="B4:J4"/>
    <mergeCell ref="K8:L9"/>
  </mergeCells>
  <printOptions/>
  <pageMargins left="0.511811023622047" right="0.511811023622047" top="0.734251969" bottom="0.261811024" header="0.511811023622047" footer="0.511811023622047"/>
  <pageSetup horizontalDpi="300" verticalDpi="3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46">
      <selection activeCell="A66" sqref="A66"/>
    </sheetView>
  </sheetViews>
  <sheetFormatPr defaultColWidth="9.140625" defaultRowHeight="12.75"/>
  <cols>
    <col min="1" max="1" width="11.140625" style="128" bestFit="1" customWidth="1"/>
    <col min="2" max="2" width="17.8515625" style="128" bestFit="1" customWidth="1"/>
    <col min="3" max="3" width="6.28125" style="128" bestFit="1" customWidth="1"/>
    <col min="4" max="4" width="9.7109375" style="128" bestFit="1" customWidth="1"/>
    <col min="5" max="5" width="10.7109375" style="128" bestFit="1" customWidth="1"/>
    <col min="6" max="6" width="10.7109375" style="128" customWidth="1"/>
    <col min="7" max="7" width="9.57421875" style="128" bestFit="1" customWidth="1"/>
    <col min="8" max="8" width="10.140625" style="128" bestFit="1" customWidth="1"/>
    <col min="9" max="9" width="9.57421875" style="128" bestFit="1" customWidth="1"/>
    <col min="10" max="10" width="22.28125" style="128" customWidth="1"/>
    <col min="11" max="11" width="21.140625" style="128" customWidth="1"/>
    <col min="12" max="12" width="15.421875" style="128" customWidth="1"/>
    <col min="13" max="13" width="4.421875" style="128" bestFit="1" customWidth="1"/>
    <col min="14" max="16384" width="9.140625" style="128" customWidth="1"/>
  </cols>
  <sheetData>
    <row r="1" spans="1:13" ht="23.25">
      <c r="A1" s="248" t="s">
        <v>87</v>
      </c>
      <c r="B1" s="249"/>
      <c r="C1" s="249"/>
      <c r="D1" s="249"/>
      <c r="E1" s="249"/>
      <c r="F1" s="249"/>
      <c r="G1" s="249"/>
      <c r="H1" s="249"/>
      <c r="I1" s="249"/>
      <c r="J1" s="249"/>
      <c r="K1" s="154"/>
      <c r="L1" s="154"/>
      <c r="M1" s="154"/>
    </row>
    <row r="2" spans="1:13" ht="16.5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157"/>
    </row>
    <row r="3" spans="1:13" ht="15">
      <c r="A3" s="158"/>
      <c r="B3" s="245" t="s">
        <v>83</v>
      </c>
      <c r="C3" s="245"/>
      <c r="D3" s="245"/>
      <c r="E3" s="245"/>
      <c r="F3" s="245"/>
      <c r="G3" s="245"/>
      <c r="H3" s="245"/>
      <c r="I3" s="245"/>
      <c r="J3" s="245"/>
      <c r="K3" s="157"/>
      <c r="L3" s="157"/>
      <c r="M3" s="157"/>
    </row>
    <row r="4" spans="1:13" ht="15">
      <c r="A4" s="158"/>
      <c r="B4" s="245" t="s">
        <v>84</v>
      </c>
      <c r="C4" s="245"/>
      <c r="D4" s="245"/>
      <c r="E4" s="245"/>
      <c r="F4" s="245"/>
      <c r="G4" s="245"/>
      <c r="H4" s="245"/>
      <c r="I4" s="245"/>
      <c r="J4" s="245"/>
      <c r="K4" s="157"/>
      <c r="L4" s="157"/>
      <c r="M4" s="157"/>
    </row>
    <row r="5" spans="1:13" ht="15">
      <c r="A5" s="158"/>
      <c r="B5" s="245" t="s">
        <v>85</v>
      </c>
      <c r="C5" s="245"/>
      <c r="D5" s="245"/>
      <c r="E5" s="245"/>
      <c r="F5" s="245"/>
      <c r="G5" s="245"/>
      <c r="H5" s="245"/>
      <c r="I5" s="245"/>
      <c r="J5" s="245"/>
      <c r="K5" s="157"/>
      <c r="L5" s="157"/>
      <c r="M5" s="157"/>
    </row>
    <row r="6" spans="1:13" ht="18.75" thickBot="1">
      <c r="A6" s="246" t="s">
        <v>86</v>
      </c>
      <c r="B6" s="247"/>
      <c r="C6" s="247"/>
      <c r="D6" s="247"/>
      <c r="E6" s="247"/>
      <c r="F6" s="247"/>
      <c r="G6" s="247"/>
      <c r="H6" s="247"/>
      <c r="I6" s="247"/>
      <c r="J6" s="247"/>
      <c r="K6" s="159"/>
      <c r="L6" s="159"/>
      <c r="M6" s="159"/>
    </row>
    <row r="7" spans="11:13" ht="12.75">
      <c r="K7" s="160"/>
      <c r="L7" s="154"/>
      <c r="M7" s="161"/>
    </row>
    <row r="8" spans="11:13" ht="13.5" thickBot="1">
      <c r="K8" s="169"/>
      <c r="L8" s="157"/>
      <c r="M8" s="170"/>
    </row>
    <row r="9" spans="1:13" ht="16.5" customHeight="1" thickBot="1">
      <c r="A9" s="252" t="s">
        <v>184</v>
      </c>
      <c r="B9" s="253"/>
      <c r="C9" s="253"/>
      <c r="D9" s="253"/>
      <c r="E9" s="253"/>
      <c r="F9" s="253"/>
      <c r="G9" s="253"/>
      <c r="H9" s="253"/>
      <c r="I9" s="253"/>
      <c r="J9" s="253"/>
      <c r="K9" s="255" t="s">
        <v>121</v>
      </c>
      <c r="L9" s="256"/>
      <c r="M9" s="257"/>
    </row>
    <row r="10" spans="1:13" ht="16.5" customHeight="1" thickBot="1">
      <c r="A10" s="302" t="s">
        <v>26</v>
      </c>
      <c r="B10" s="303"/>
      <c r="C10" s="303"/>
      <c r="D10" s="303"/>
      <c r="E10" s="303"/>
      <c r="F10" s="303"/>
      <c r="G10" s="303"/>
      <c r="H10" s="303"/>
      <c r="I10" s="303"/>
      <c r="J10" s="304"/>
      <c r="K10" s="258"/>
      <c r="L10" s="259"/>
      <c r="M10" s="260"/>
    </row>
    <row r="11" spans="1:13" ht="17.25" thickBot="1">
      <c r="A11" s="250" t="s">
        <v>14</v>
      </c>
      <c r="B11" s="251"/>
      <c r="C11" s="112" t="s">
        <v>7</v>
      </c>
      <c r="D11" s="112" t="s">
        <v>0</v>
      </c>
      <c r="E11" s="112" t="s">
        <v>15</v>
      </c>
      <c r="F11" s="112"/>
      <c r="G11" s="112" t="s">
        <v>16</v>
      </c>
      <c r="H11" s="112" t="s">
        <v>167</v>
      </c>
      <c r="I11" s="112" t="s">
        <v>1</v>
      </c>
      <c r="J11" s="67" t="s">
        <v>69</v>
      </c>
      <c r="K11" s="19" t="s">
        <v>122</v>
      </c>
      <c r="L11" s="20"/>
      <c r="M11" s="140">
        <v>300</v>
      </c>
    </row>
    <row r="12" spans="1:15" ht="17.25" thickBot="1">
      <c r="A12" s="148" t="s">
        <v>155</v>
      </c>
      <c r="B12" s="171" t="s">
        <v>102</v>
      </c>
      <c r="C12" s="95">
        <v>11</v>
      </c>
      <c r="D12" s="227">
        <v>78796</v>
      </c>
      <c r="E12" s="96">
        <v>1100</v>
      </c>
      <c r="F12" s="172"/>
      <c r="G12" s="138">
        <v>2252.93</v>
      </c>
      <c r="H12" s="172">
        <f>(D12-E12+G12)*18%</f>
        <v>14390.807399999998</v>
      </c>
      <c r="I12" s="138">
        <f>D12-E12+G12+H12</f>
        <v>94339.73739999998</v>
      </c>
      <c r="J12" s="139">
        <f>I12-H12</f>
        <v>79948.93</v>
      </c>
      <c r="K12" s="21" t="s">
        <v>123</v>
      </c>
      <c r="L12" s="21"/>
      <c r="M12" s="142">
        <v>400</v>
      </c>
      <c r="O12" s="130"/>
    </row>
    <row r="13" spans="1:15" ht="17.25" thickBot="1">
      <c r="A13" s="150" t="s">
        <v>155</v>
      </c>
      <c r="B13" s="173" t="s">
        <v>98</v>
      </c>
      <c r="C13" s="100" t="s">
        <v>101</v>
      </c>
      <c r="D13" s="227">
        <v>77996</v>
      </c>
      <c r="E13" s="96">
        <v>1100</v>
      </c>
      <c r="F13" s="172"/>
      <c r="G13" s="138">
        <v>2252.93</v>
      </c>
      <c r="H13" s="172">
        <f aca="true" t="shared" si="0" ref="H13:H33">(D13-E13+G13)*18%</f>
        <v>14246.807399999998</v>
      </c>
      <c r="I13" s="138">
        <f aca="true" t="shared" si="1" ref="I13:I33">D13-E13+G13+H13</f>
        <v>93395.73739999998</v>
      </c>
      <c r="J13" s="139">
        <f aca="true" t="shared" si="2" ref="J13:J33">I13-H13</f>
        <v>79148.93</v>
      </c>
      <c r="K13" s="21" t="s">
        <v>124</v>
      </c>
      <c r="L13" s="21"/>
      <c r="M13" s="142">
        <v>500</v>
      </c>
      <c r="O13" s="130"/>
    </row>
    <row r="14" spans="1:15" ht="17.25" thickBot="1">
      <c r="A14" s="150" t="s">
        <v>155</v>
      </c>
      <c r="B14" s="173" t="s">
        <v>20</v>
      </c>
      <c r="C14" s="100">
        <v>6</v>
      </c>
      <c r="D14" s="227">
        <v>78746</v>
      </c>
      <c r="E14" s="96">
        <v>1100</v>
      </c>
      <c r="F14" s="172"/>
      <c r="G14" s="138">
        <v>2252.93</v>
      </c>
      <c r="H14" s="172">
        <f t="shared" si="0"/>
        <v>14381.807399999998</v>
      </c>
      <c r="I14" s="138">
        <f t="shared" si="1"/>
        <v>94280.73739999998</v>
      </c>
      <c r="J14" s="139">
        <f t="shared" si="2"/>
        <v>79898.93</v>
      </c>
      <c r="K14" s="21" t="s">
        <v>125</v>
      </c>
      <c r="L14" s="21"/>
      <c r="M14" s="142">
        <v>600</v>
      </c>
      <c r="O14" s="130"/>
    </row>
    <row r="15" spans="1:15" ht="17.25" thickBot="1">
      <c r="A15" s="150" t="s">
        <v>155</v>
      </c>
      <c r="B15" s="173" t="s">
        <v>21</v>
      </c>
      <c r="C15" s="100">
        <v>3</v>
      </c>
      <c r="D15" s="227">
        <v>78946</v>
      </c>
      <c r="E15" s="96">
        <v>1100</v>
      </c>
      <c r="F15" s="172"/>
      <c r="G15" s="138">
        <v>2252.93</v>
      </c>
      <c r="H15" s="172">
        <f t="shared" si="0"/>
        <v>14417.807399999998</v>
      </c>
      <c r="I15" s="138">
        <f t="shared" si="1"/>
        <v>94516.73739999998</v>
      </c>
      <c r="J15" s="139">
        <f t="shared" si="2"/>
        <v>80098.93</v>
      </c>
      <c r="K15" s="21" t="s">
        <v>126</v>
      </c>
      <c r="L15" s="21"/>
      <c r="M15" s="142">
        <v>700</v>
      </c>
      <c r="O15" s="130"/>
    </row>
    <row r="16" spans="1:15" ht="17.25" thickBot="1">
      <c r="A16" s="141" t="s">
        <v>155</v>
      </c>
      <c r="B16" s="99" t="s">
        <v>164</v>
      </c>
      <c r="C16" s="100">
        <v>3.4</v>
      </c>
      <c r="D16" s="79">
        <v>81526</v>
      </c>
      <c r="E16" s="96">
        <v>1100</v>
      </c>
      <c r="F16" s="96"/>
      <c r="G16" s="138">
        <v>2252.93</v>
      </c>
      <c r="H16" s="96">
        <f t="shared" si="0"/>
        <v>14882.207399999998</v>
      </c>
      <c r="I16" s="138">
        <f t="shared" si="1"/>
        <v>97561.13739999999</v>
      </c>
      <c r="J16" s="139">
        <f t="shared" si="2"/>
        <v>82678.93</v>
      </c>
      <c r="K16" s="21" t="s">
        <v>127</v>
      </c>
      <c r="L16" s="21"/>
      <c r="M16" s="142">
        <v>800</v>
      </c>
      <c r="O16" s="130"/>
    </row>
    <row r="17" spans="1:15" ht="17.25" thickBot="1">
      <c r="A17" s="141" t="s">
        <v>6</v>
      </c>
      <c r="B17" s="99" t="s">
        <v>17</v>
      </c>
      <c r="C17" s="100">
        <v>3</v>
      </c>
      <c r="D17" s="79">
        <v>79746</v>
      </c>
      <c r="E17" s="96">
        <v>1100</v>
      </c>
      <c r="F17" s="96"/>
      <c r="G17" s="138">
        <v>2252.93</v>
      </c>
      <c r="H17" s="96">
        <f t="shared" si="0"/>
        <v>14561.807399999998</v>
      </c>
      <c r="I17" s="138">
        <f t="shared" si="1"/>
        <v>95460.73739999998</v>
      </c>
      <c r="J17" s="139">
        <f t="shared" si="2"/>
        <v>80898.93</v>
      </c>
      <c r="K17" s="27" t="s">
        <v>128</v>
      </c>
      <c r="L17" s="27"/>
      <c r="M17" s="144">
        <v>900</v>
      </c>
      <c r="O17" s="130"/>
    </row>
    <row r="18" spans="1:15" ht="13.5" thickBot="1">
      <c r="A18" s="141" t="s">
        <v>18</v>
      </c>
      <c r="B18" s="99" t="s">
        <v>19</v>
      </c>
      <c r="C18" s="100">
        <v>11</v>
      </c>
      <c r="D18" s="79">
        <v>80396</v>
      </c>
      <c r="E18" s="96">
        <v>1100</v>
      </c>
      <c r="F18" s="96"/>
      <c r="G18" s="138">
        <v>2252.93</v>
      </c>
      <c r="H18" s="96">
        <f t="shared" si="0"/>
        <v>14678.807399999998</v>
      </c>
      <c r="I18" s="138">
        <f t="shared" si="1"/>
        <v>96227.73739999998</v>
      </c>
      <c r="J18" s="139">
        <f t="shared" si="2"/>
        <v>81548.93</v>
      </c>
      <c r="O18" s="130"/>
    </row>
    <row r="19" spans="1:15" ht="17.25" thickBot="1">
      <c r="A19" s="141" t="s">
        <v>156</v>
      </c>
      <c r="B19" s="99" t="s">
        <v>79</v>
      </c>
      <c r="C19" s="100">
        <v>12</v>
      </c>
      <c r="D19" s="79">
        <v>85876</v>
      </c>
      <c r="E19" s="96">
        <v>1100</v>
      </c>
      <c r="F19" s="96"/>
      <c r="G19" s="138">
        <v>2252.93</v>
      </c>
      <c r="H19" s="96">
        <f t="shared" si="0"/>
        <v>15665.207399999998</v>
      </c>
      <c r="I19" s="138">
        <f t="shared" si="1"/>
        <v>102694.13739999999</v>
      </c>
      <c r="J19" s="139">
        <f t="shared" si="2"/>
        <v>87028.93</v>
      </c>
      <c r="K19" s="23"/>
      <c r="L19" s="23"/>
      <c r="M19" s="162"/>
      <c r="O19" s="130"/>
    </row>
    <row r="20" spans="1:15" ht="17.25" thickBot="1">
      <c r="A20" s="141" t="s">
        <v>95</v>
      </c>
      <c r="B20" s="99" t="s">
        <v>94</v>
      </c>
      <c r="C20" s="100">
        <v>1.9</v>
      </c>
      <c r="D20" s="79">
        <v>86676</v>
      </c>
      <c r="E20" s="96">
        <v>1100</v>
      </c>
      <c r="F20" s="96"/>
      <c r="G20" s="138">
        <v>2252.93</v>
      </c>
      <c r="H20" s="96">
        <f t="shared" si="0"/>
        <v>15809.207399999998</v>
      </c>
      <c r="I20" s="138">
        <f t="shared" si="1"/>
        <v>103638.13739999999</v>
      </c>
      <c r="J20" s="139">
        <f t="shared" si="2"/>
        <v>87828.93</v>
      </c>
      <c r="K20" s="23"/>
      <c r="L20" s="23"/>
      <c r="M20" s="162"/>
      <c r="O20" s="130"/>
    </row>
    <row r="21" spans="1:15" ht="17.25" thickBot="1">
      <c r="A21" s="141" t="s">
        <v>156</v>
      </c>
      <c r="B21" s="99" t="s">
        <v>96</v>
      </c>
      <c r="C21" s="100"/>
      <c r="D21" s="79">
        <v>85076</v>
      </c>
      <c r="E21" s="96">
        <v>1100</v>
      </c>
      <c r="F21" s="96"/>
      <c r="G21" s="138">
        <v>2252.93</v>
      </c>
      <c r="H21" s="96">
        <f t="shared" si="0"/>
        <v>15521.207399999998</v>
      </c>
      <c r="I21" s="138">
        <f t="shared" si="1"/>
        <v>101750.13739999999</v>
      </c>
      <c r="J21" s="139">
        <f t="shared" si="2"/>
        <v>86228.93</v>
      </c>
      <c r="K21" s="174"/>
      <c r="L21" s="23"/>
      <c r="M21" s="162"/>
      <c r="O21" s="130"/>
    </row>
    <row r="22" spans="1:15" ht="17.25" thickBot="1">
      <c r="A22" s="141" t="s">
        <v>104</v>
      </c>
      <c r="B22" s="99" t="s">
        <v>105</v>
      </c>
      <c r="C22" s="100">
        <v>12</v>
      </c>
      <c r="D22" s="79">
        <v>79926</v>
      </c>
      <c r="E22" s="96">
        <v>1100</v>
      </c>
      <c r="F22" s="96"/>
      <c r="G22" s="138">
        <v>2252.93</v>
      </c>
      <c r="H22" s="96">
        <f t="shared" si="0"/>
        <v>14594.207399999998</v>
      </c>
      <c r="I22" s="138">
        <f t="shared" si="1"/>
        <v>95673.13739999999</v>
      </c>
      <c r="J22" s="139">
        <f t="shared" si="2"/>
        <v>81078.93</v>
      </c>
      <c r="K22" s="23"/>
      <c r="L22" s="23"/>
      <c r="M22" s="162"/>
      <c r="O22" s="130"/>
    </row>
    <row r="23" spans="1:15" ht="17.25" thickBot="1">
      <c r="A23" s="141" t="s">
        <v>104</v>
      </c>
      <c r="B23" s="99" t="s">
        <v>153</v>
      </c>
      <c r="C23" s="100">
        <v>10</v>
      </c>
      <c r="D23" s="79">
        <v>81776</v>
      </c>
      <c r="E23" s="96">
        <v>1100</v>
      </c>
      <c r="F23" s="96"/>
      <c r="G23" s="138">
        <v>2252.93</v>
      </c>
      <c r="H23" s="96">
        <f t="shared" si="0"/>
        <v>14927.207399999998</v>
      </c>
      <c r="I23" s="138">
        <f t="shared" si="1"/>
        <v>97856.13739999999</v>
      </c>
      <c r="J23" s="139">
        <f t="shared" si="2"/>
        <v>82928.93</v>
      </c>
      <c r="K23" s="23"/>
      <c r="L23" s="23"/>
      <c r="M23" s="162"/>
      <c r="O23" s="130"/>
    </row>
    <row r="24" spans="1:15" ht="17.25" thickBot="1">
      <c r="A24" s="141" t="s">
        <v>104</v>
      </c>
      <c r="B24" s="99" t="s">
        <v>81</v>
      </c>
      <c r="C24" s="100">
        <v>3</v>
      </c>
      <c r="D24" s="79">
        <v>79826</v>
      </c>
      <c r="E24" s="96">
        <v>1100</v>
      </c>
      <c r="F24" s="96"/>
      <c r="G24" s="138">
        <v>2252.93</v>
      </c>
      <c r="H24" s="96">
        <f t="shared" si="0"/>
        <v>14576.207399999998</v>
      </c>
      <c r="I24" s="138">
        <f t="shared" si="1"/>
        <v>95555.13739999999</v>
      </c>
      <c r="J24" s="139">
        <f t="shared" si="2"/>
        <v>80978.93</v>
      </c>
      <c r="K24" s="23"/>
      <c r="L24" s="23"/>
      <c r="M24" s="162"/>
      <c r="O24" s="130"/>
    </row>
    <row r="25" spans="1:15" ht="17.25" thickBot="1">
      <c r="A25" s="141" t="s">
        <v>104</v>
      </c>
      <c r="B25" s="99" t="s">
        <v>90</v>
      </c>
      <c r="C25" s="100">
        <v>8</v>
      </c>
      <c r="D25" s="79">
        <v>83226</v>
      </c>
      <c r="E25" s="96">
        <v>1100</v>
      </c>
      <c r="F25" s="96"/>
      <c r="G25" s="138">
        <v>2252.93</v>
      </c>
      <c r="H25" s="96">
        <f t="shared" si="0"/>
        <v>15188.207399999998</v>
      </c>
      <c r="I25" s="138">
        <f t="shared" si="1"/>
        <v>99567.13739999999</v>
      </c>
      <c r="J25" s="139">
        <f t="shared" si="2"/>
        <v>84378.93</v>
      </c>
      <c r="K25" s="23"/>
      <c r="L25" s="23"/>
      <c r="M25" s="162"/>
      <c r="O25" s="130"/>
    </row>
    <row r="26" spans="1:15" ht="17.25" thickBot="1">
      <c r="A26" s="141" t="s">
        <v>104</v>
      </c>
      <c r="B26" s="99" t="s">
        <v>103</v>
      </c>
      <c r="C26" s="100"/>
      <c r="D26" s="79">
        <v>82426</v>
      </c>
      <c r="E26" s="96">
        <v>1100</v>
      </c>
      <c r="F26" s="96"/>
      <c r="G26" s="138">
        <v>2252.93</v>
      </c>
      <c r="H26" s="96">
        <f t="shared" si="0"/>
        <v>15044.207399999998</v>
      </c>
      <c r="I26" s="138">
        <f t="shared" si="1"/>
        <v>98623.13739999999</v>
      </c>
      <c r="J26" s="139">
        <f t="shared" si="2"/>
        <v>83578.93</v>
      </c>
      <c r="K26" s="23"/>
      <c r="L26" s="23"/>
      <c r="M26" s="162"/>
      <c r="O26" s="130"/>
    </row>
    <row r="27" spans="1:15" ht="17.25" thickBot="1">
      <c r="A27" s="141" t="s">
        <v>160</v>
      </c>
      <c r="B27" s="99" t="s">
        <v>161</v>
      </c>
      <c r="C27" s="100">
        <v>40</v>
      </c>
      <c r="D27" s="79">
        <v>81476</v>
      </c>
      <c r="E27" s="96">
        <v>1100</v>
      </c>
      <c r="F27" s="96"/>
      <c r="G27" s="138">
        <v>2252.93</v>
      </c>
      <c r="H27" s="96">
        <f t="shared" si="0"/>
        <v>14873.207399999998</v>
      </c>
      <c r="I27" s="138">
        <f t="shared" si="1"/>
        <v>97502.13739999999</v>
      </c>
      <c r="J27" s="139">
        <f t="shared" si="2"/>
        <v>82628.93</v>
      </c>
      <c r="K27" s="23"/>
      <c r="L27" s="23"/>
      <c r="M27" s="162"/>
      <c r="O27" s="130"/>
    </row>
    <row r="28" spans="1:15" ht="17.25" thickBot="1">
      <c r="A28" s="141" t="s">
        <v>160</v>
      </c>
      <c r="B28" s="99" t="s">
        <v>159</v>
      </c>
      <c r="C28" s="100">
        <v>8</v>
      </c>
      <c r="D28" s="79">
        <v>80006</v>
      </c>
      <c r="E28" s="96">
        <v>1100</v>
      </c>
      <c r="F28" s="96"/>
      <c r="G28" s="138">
        <v>2252.93</v>
      </c>
      <c r="H28" s="96">
        <f t="shared" si="0"/>
        <v>14608.607399999999</v>
      </c>
      <c r="I28" s="138">
        <f t="shared" si="1"/>
        <v>95767.53739999999</v>
      </c>
      <c r="J28" s="139">
        <f t="shared" si="2"/>
        <v>81158.93</v>
      </c>
      <c r="K28" s="23"/>
      <c r="L28" s="23"/>
      <c r="M28" s="162"/>
      <c r="O28" s="130"/>
    </row>
    <row r="29" spans="1:15" ht="17.25" thickBot="1">
      <c r="A29" s="141" t="s">
        <v>160</v>
      </c>
      <c r="B29" s="99" t="s">
        <v>162</v>
      </c>
      <c r="C29" s="100">
        <v>65</v>
      </c>
      <c r="D29" s="79">
        <v>81376</v>
      </c>
      <c r="E29" s="96">
        <v>1100</v>
      </c>
      <c r="F29" s="96"/>
      <c r="G29" s="138">
        <v>2252.93</v>
      </c>
      <c r="H29" s="96">
        <f t="shared" si="0"/>
        <v>14855.207399999998</v>
      </c>
      <c r="I29" s="138">
        <f t="shared" si="1"/>
        <v>97384.13739999999</v>
      </c>
      <c r="J29" s="139">
        <f t="shared" si="2"/>
        <v>82528.93</v>
      </c>
      <c r="K29" s="23"/>
      <c r="L29" s="23"/>
      <c r="M29" s="162"/>
      <c r="O29" s="130"/>
    </row>
    <row r="30" spans="1:15" ht="17.25" thickBot="1">
      <c r="A30" s="141" t="s">
        <v>160</v>
      </c>
      <c r="B30" s="99" t="s">
        <v>163</v>
      </c>
      <c r="C30" s="100">
        <v>55</v>
      </c>
      <c r="D30" s="79">
        <v>81326</v>
      </c>
      <c r="E30" s="96">
        <v>1100</v>
      </c>
      <c r="F30" s="96"/>
      <c r="G30" s="138">
        <v>2252.93</v>
      </c>
      <c r="H30" s="96">
        <f t="shared" si="0"/>
        <v>14846.207399999998</v>
      </c>
      <c r="I30" s="138">
        <f t="shared" si="1"/>
        <v>97325.13739999999</v>
      </c>
      <c r="J30" s="139">
        <f t="shared" si="2"/>
        <v>82478.93</v>
      </c>
      <c r="K30" s="23"/>
      <c r="L30" s="23"/>
      <c r="M30" s="162"/>
      <c r="O30" s="130"/>
    </row>
    <row r="31" spans="1:15" ht="17.25" thickBot="1">
      <c r="A31" s="163" t="s">
        <v>166</v>
      </c>
      <c r="B31" s="164" t="s">
        <v>165</v>
      </c>
      <c r="C31" s="165">
        <v>3</v>
      </c>
      <c r="D31" s="79">
        <v>82746</v>
      </c>
      <c r="E31" s="96">
        <v>1100</v>
      </c>
      <c r="F31" s="96"/>
      <c r="G31" s="138">
        <v>2252.93</v>
      </c>
      <c r="H31" s="96">
        <f t="shared" si="0"/>
        <v>15101.807399999998</v>
      </c>
      <c r="I31" s="138">
        <f t="shared" si="1"/>
        <v>99000.73739999998</v>
      </c>
      <c r="J31" s="139">
        <f t="shared" si="2"/>
        <v>83898.93</v>
      </c>
      <c r="K31" s="23"/>
      <c r="L31" s="23"/>
      <c r="M31" s="162"/>
      <c r="O31" s="130"/>
    </row>
    <row r="32" spans="1:15" ht="17.25" thickBot="1">
      <c r="A32" s="163"/>
      <c r="B32" s="164" t="s">
        <v>171</v>
      </c>
      <c r="C32" s="165"/>
      <c r="D32" s="80">
        <v>83196</v>
      </c>
      <c r="E32" s="96">
        <v>1100</v>
      </c>
      <c r="F32" s="96"/>
      <c r="G32" s="138">
        <v>2252.93</v>
      </c>
      <c r="H32" s="96">
        <f>(D32-E32+G32)*18%</f>
        <v>15182.807399999998</v>
      </c>
      <c r="I32" s="138">
        <f>D32-E32+G32+H32</f>
        <v>99531.73739999998</v>
      </c>
      <c r="J32" s="139">
        <f>I32-H32</f>
        <v>84348.93</v>
      </c>
      <c r="K32" s="23"/>
      <c r="L32" s="23"/>
      <c r="M32" s="162"/>
      <c r="O32" s="130"/>
    </row>
    <row r="33" spans="1:15" ht="13.5" thickBot="1">
      <c r="A33" s="166" t="s">
        <v>97</v>
      </c>
      <c r="B33" s="167" t="s">
        <v>99</v>
      </c>
      <c r="C33" s="105" t="s">
        <v>100</v>
      </c>
      <c r="D33" s="80">
        <v>83196</v>
      </c>
      <c r="E33" s="96">
        <v>1100</v>
      </c>
      <c r="F33" s="96"/>
      <c r="G33" s="138">
        <v>2252.93</v>
      </c>
      <c r="H33" s="96">
        <f t="shared" si="0"/>
        <v>15182.807399999998</v>
      </c>
      <c r="I33" s="138">
        <f t="shared" si="1"/>
        <v>99531.73739999998</v>
      </c>
      <c r="J33" s="139">
        <f t="shared" si="2"/>
        <v>84348.93</v>
      </c>
      <c r="O33" s="130"/>
    </row>
    <row r="34" spans="1:10" ht="13.5" thickBot="1">
      <c r="A34" s="61"/>
      <c r="B34" s="167"/>
      <c r="C34" s="105"/>
      <c r="D34" s="91"/>
      <c r="E34" s="127"/>
      <c r="F34" s="127"/>
      <c r="G34" s="127"/>
      <c r="H34" s="127"/>
      <c r="I34" s="96"/>
      <c r="J34" s="127"/>
    </row>
    <row r="35" spans="2:10" ht="13.5" thickBot="1">
      <c r="B35" s="129"/>
      <c r="D35" s="130"/>
      <c r="E35" s="130"/>
      <c r="F35" s="130"/>
      <c r="G35" s="130"/>
      <c r="H35" s="130"/>
      <c r="I35" s="130"/>
      <c r="J35" s="130"/>
    </row>
    <row r="36" spans="1:13" ht="13.5" customHeight="1" thickBot="1">
      <c r="A36" s="300" t="s">
        <v>22</v>
      </c>
      <c r="B36" s="305"/>
      <c r="C36" s="305"/>
      <c r="D36" s="305"/>
      <c r="E36" s="305"/>
      <c r="F36" s="305"/>
      <c r="G36" s="305"/>
      <c r="H36" s="305"/>
      <c r="I36" s="305"/>
      <c r="J36" s="305"/>
      <c r="K36" s="255" t="s">
        <v>129</v>
      </c>
      <c r="L36" s="256"/>
      <c r="M36" s="257"/>
    </row>
    <row r="37" spans="1:13" ht="13.5" customHeight="1" thickBot="1">
      <c r="A37" s="261" t="s">
        <v>14</v>
      </c>
      <c r="B37" s="262"/>
      <c r="C37" s="168" t="s">
        <v>7</v>
      </c>
      <c r="D37" s="112" t="s">
        <v>0</v>
      </c>
      <c r="E37" s="112" t="s">
        <v>15</v>
      </c>
      <c r="F37" s="112"/>
      <c r="G37" s="112" t="s">
        <v>16</v>
      </c>
      <c r="H37" s="112" t="s">
        <v>167</v>
      </c>
      <c r="I37" s="112" t="s">
        <v>1</v>
      </c>
      <c r="J37" s="67" t="s">
        <v>69</v>
      </c>
      <c r="K37" s="259"/>
      <c r="L37" s="259"/>
      <c r="M37" s="260"/>
    </row>
    <row r="38" spans="1:15" ht="17.25" thickBot="1">
      <c r="A38" s="137" t="s">
        <v>6</v>
      </c>
      <c r="B38" s="94" t="s">
        <v>23</v>
      </c>
      <c r="C38" s="95">
        <v>0.9</v>
      </c>
      <c r="D38" s="78">
        <v>73635</v>
      </c>
      <c r="E38" s="96">
        <v>1100</v>
      </c>
      <c r="F38" s="96">
        <v>0</v>
      </c>
      <c r="G38" s="138">
        <v>2252.93</v>
      </c>
      <c r="H38" s="96">
        <f aca="true" t="shared" si="3" ref="H38:H55">(D38-E38-F38+G38)*18%</f>
        <v>13461.827399999998</v>
      </c>
      <c r="I38" s="138">
        <f aca="true" t="shared" si="4" ref="I38:I55">D38-E38-F38+G38+H38</f>
        <v>88249.75739999999</v>
      </c>
      <c r="J38" s="139">
        <f aca="true" t="shared" si="5" ref="J38:J55">I38-H38</f>
        <v>74787.93</v>
      </c>
      <c r="K38" s="20" t="s">
        <v>130</v>
      </c>
      <c r="L38" s="20"/>
      <c r="M38" s="140">
        <v>300</v>
      </c>
      <c r="O38" s="130"/>
    </row>
    <row r="39" spans="1:13" s="143" customFormat="1" ht="17.25" thickBot="1">
      <c r="A39" s="141" t="s">
        <v>107</v>
      </c>
      <c r="B39" s="99" t="s">
        <v>106</v>
      </c>
      <c r="C39" s="100">
        <v>1.2</v>
      </c>
      <c r="D39" s="79">
        <v>73205</v>
      </c>
      <c r="E39" s="96">
        <v>1100</v>
      </c>
      <c r="F39" s="96">
        <v>0</v>
      </c>
      <c r="G39" s="138">
        <v>2252.93</v>
      </c>
      <c r="H39" s="96">
        <f t="shared" si="3"/>
        <v>13384.427399999999</v>
      </c>
      <c r="I39" s="138">
        <f t="shared" si="4"/>
        <v>87742.3574</v>
      </c>
      <c r="J39" s="139">
        <f t="shared" si="5"/>
        <v>74357.93</v>
      </c>
      <c r="K39" s="21" t="s">
        <v>131</v>
      </c>
      <c r="L39" s="21"/>
      <c r="M39" s="142">
        <v>400</v>
      </c>
    </row>
    <row r="40" spans="1:13" ht="17.25" thickBot="1">
      <c r="A40" s="141" t="s">
        <v>5</v>
      </c>
      <c r="B40" s="99" t="s">
        <v>172</v>
      </c>
      <c r="C40" s="100">
        <v>2.7</v>
      </c>
      <c r="D40" s="79">
        <v>68825</v>
      </c>
      <c r="E40" s="96">
        <v>1100</v>
      </c>
      <c r="F40" s="96">
        <v>0</v>
      </c>
      <c r="G40" s="138">
        <v>2252.93</v>
      </c>
      <c r="H40" s="96">
        <f>(D40-E40-F40+G40)*18%</f>
        <v>12596.027399999999</v>
      </c>
      <c r="I40" s="138">
        <f>D40-E40-F40+G40+H40</f>
        <v>82573.95739999998</v>
      </c>
      <c r="J40" s="139">
        <f>I40-H40</f>
        <v>69977.93</v>
      </c>
      <c r="K40" s="21" t="s">
        <v>132</v>
      </c>
      <c r="L40" s="21"/>
      <c r="M40" s="142">
        <v>500</v>
      </c>
    </row>
    <row r="41" spans="1:13" ht="17.25" thickBot="1">
      <c r="A41" s="141" t="s">
        <v>5</v>
      </c>
      <c r="B41" s="125" t="s">
        <v>11</v>
      </c>
      <c r="C41" s="100">
        <v>8</v>
      </c>
      <c r="D41" s="79">
        <v>69525</v>
      </c>
      <c r="E41" s="96">
        <v>1100</v>
      </c>
      <c r="F41" s="96">
        <v>0</v>
      </c>
      <c r="G41" s="138">
        <v>2252.93</v>
      </c>
      <c r="H41" s="96">
        <f t="shared" si="3"/>
        <v>12722.027399999999</v>
      </c>
      <c r="I41" s="138">
        <f t="shared" si="4"/>
        <v>83399.95739999998</v>
      </c>
      <c r="J41" s="139">
        <f t="shared" si="5"/>
        <v>70677.93</v>
      </c>
      <c r="K41" s="21" t="s">
        <v>133</v>
      </c>
      <c r="L41" s="21"/>
      <c r="M41" s="142">
        <v>600</v>
      </c>
    </row>
    <row r="42" spans="1:13" ht="17.25" thickBot="1">
      <c r="A42" s="141" t="s">
        <v>5</v>
      </c>
      <c r="B42" s="125" t="s">
        <v>108</v>
      </c>
      <c r="C42" s="100">
        <v>8</v>
      </c>
      <c r="D42" s="79">
        <v>70845</v>
      </c>
      <c r="E42" s="96">
        <v>1100</v>
      </c>
      <c r="F42" s="96">
        <v>0</v>
      </c>
      <c r="G42" s="138">
        <v>2252.93</v>
      </c>
      <c r="H42" s="96">
        <f t="shared" si="3"/>
        <v>12959.627399999998</v>
      </c>
      <c r="I42" s="138">
        <f t="shared" si="4"/>
        <v>84957.55739999999</v>
      </c>
      <c r="J42" s="139">
        <f t="shared" si="5"/>
        <v>71997.93</v>
      </c>
      <c r="K42" s="21" t="s">
        <v>134</v>
      </c>
      <c r="L42" s="21"/>
      <c r="M42" s="142">
        <v>700</v>
      </c>
    </row>
    <row r="43" spans="1:13" s="143" customFormat="1" ht="17.25" thickBot="1">
      <c r="A43" s="141" t="s">
        <v>24</v>
      </c>
      <c r="B43" s="125" t="s">
        <v>89</v>
      </c>
      <c r="C43" s="100">
        <v>18</v>
      </c>
      <c r="D43" s="79">
        <v>70795</v>
      </c>
      <c r="E43" s="96">
        <v>1100</v>
      </c>
      <c r="F43" s="96">
        <v>0</v>
      </c>
      <c r="G43" s="138">
        <v>2252.93</v>
      </c>
      <c r="H43" s="96">
        <f t="shared" si="3"/>
        <v>12950.627399999998</v>
      </c>
      <c r="I43" s="138">
        <f t="shared" si="4"/>
        <v>84898.55739999999</v>
      </c>
      <c r="J43" s="139">
        <f t="shared" si="5"/>
        <v>71947.93</v>
      </c>
      <c r="K43" s="21" t="s">
        <v>135</v>
      </c>
      <c r="L43" s="21"/>
      <c r="M43" s="142">
        <v>750</v>
      </c>
    </row>
    <row r="44" spans="1:13" s="106" customFormat="1" ht="17.25" thickBot="1">
      <c r="A44" s="141" t="s">
        <v>9</v>
      </c>
      <c r="B44" s="102" t="s">
        <v>8</v>
      </c>
      <c r="C44" s="100">
        <v>1.2</v>
      </c>
      <c r="D44" s="79">
        <v>70475</v>
      </c>
      <c r="E44" s="96">
        <v>1100</v>
      </c>
      <c r="F44" s="96">
        <v>0</v>
      </c>
      <c r="G44" s="138">
        <v>2252.93</v>
      </c>
      <c r="H44" s="96">
        <f t="shared" si="3"/>
        <v>12893.027399999999</v>
      </c>
      <c r="I44" s="138">
        <f t="shared" si="4"/>
        <v>84520.95739999998</v>
      </c>
      <c r="J44" s="139">
        <f t="shared" si="5"/>
        <v>71627.93</v>
      </c>
      <c r="K44" s="27" t="s">
        <v>136</v>
      </c>
      <c r="L44" s="27"/>
      <c r="M44" s="144">
        <v>800</v>
      </c>
    </row>
    <row r="45" spans="1:10" s="106" customFormat="1" ht="13.5" thickBot="1">
      <c r="A45" s="141" t="s">
        <v>71</v>
      </c>
      <c r="B45" s="99" t="s">
        <v>70</v>
      </c>
      <c r="C45" s="100">
        <v>0.35</v>
      </c>
      <c r="D45" s="79">
        <v>72581</v>
      </c>
      <c r="E45" s="96">
        <v>1100</v>
      </c>
      <c r="F45" s="96">
        <v>0</v>
      </c>
      <c r="G45" s="138">
        <v>2252.93</v>
      </c>
      <c r="H45" s="96">
        <f t="shared" si="3"/>
        <v>13272.107399999999</v>
      </c>
      <c r="I45" s="138">
        <f t="shared" si="4"/>
        <v>87006.03739999999</v>
      </c>
      <c r="J45" s="139">
        <f t="shared" si="5"/>
        <v>73733.93</v>
      </c>
    </row>
    <row r="46" spans="1:13" s="106" customFormat="1" ht="17.25" thickBot="1">
      <c r="A46" s="141" t="s">
        <v>10</v>
      </c>
      <c r="B46" s="102" t="s">
        <v>113</v>
      </c>
      <c r="C46" s="100">
        <v>0.28</v>
      </c>
      <c r="D46" s="79">
        <v>73278</v>
      </c>
      <c r="E46" s="96">
        <v>1100</v>
      </c>
      <c r="F46" s="96">
        <v>0</v>
      </c>
      <c r="G46" s="138">
        <v>2252.93</v>
      </c>
      <c r="H46" s="96">
        <f t="shared" si="3"/>
        <v>13397.567399999998</v>
      </c>
      <c r="I46" s="138">
        <f t="shared" si="4"/>
        <v>87828.4974</v>
      </c>
      <c r="J46" s="139">
        <f t="shared" si="5"/>
        <v>74430.93</v>
      </c>
      <c r="K46" s="23"/>
      <c r="M46" s="162"/>
    </row>
    <row r="47" spans="1:13" s="106" customFormat="1" ht="17.25" thickBot="1">
      <c r="A47" s="141" t="s">
        <v>10</v>
      </c>
      <c r="B47" s="102" t="s">
        <v>112</v>
      </c>
      <c r="C47" s="145">
        <v>0.22</v>
      </c>
      <c r="D47" s="217">
        <v>73278</v>
      </c>
      <c r="E47" s="96">
        <v>1100</v>
      </c>
      <c r="F47" s="96">
        <v>0</v>
      </c>
      <c r="G47" s="138">
        <v>2252.93</v>
      </c>
      <c r="H47" s="96">
        <f t="shared" si="3"/>
        <v>13397.567399999998</v>
      </c>
      <c r="I47" s="138">
        <f t="shared" si="4"/>
        <v>87828.4974</v>
      </c>
      <c r="J47" s="139">
        <f t="shared" si="5"/>
        <v>74430.93</v>
      </c>
      <c r="K47" s="128"/>
      <c r="L47" s="23"/>
      <c r="M47" s="128"/>
    </row>
    <row r="48" spans="1:11" ht="14.25" thickBot="1">
      <c r="A48" s="141" t="s">
        <v>33</v>
      </c>
      <c r="B48" s="99" t="s">
        <v>34</v>
      </c>
      <c r="C48" s="100">
        <v>0.43</v>
      </c>
      <c r="D48" s="79">
        <v>76838</v>
      </c>
      <c r="E48" s="96">
        <v>1100</v>
      </c>
      <c r="F48" s="96">
        <v>0</v>
      </c>
      <c r="G48" s="138">
        <v>2252.93</v>
      </c>
      <c r="H48" s="96">
        <f t="shared" si="3"/>
        <v>14038.367399999997</v>
      </c>
      <c r="I48" s="138">
        <f t="shared" si="4"/>
        <v>92029.2974</v>
      </c>
      <c r="J48" s="139">
        <f t="shared" si="5"/>
        <v>77990.93</v>
      </c>
      <c r="K48" s="18" t="s">
        <v>75</v>
      </c>
    </row>
    <row r="49" spans="1:10" s="146" customFormat="1" ht="13.5" thickBot="1">
      <c r="A49" s="141" t="s">
        <v>33</v>
      </c>
      <c r="B49" s="99" t="s">
        <v>93</v>
      </c>
      <c r="C49" s="100">
        <v>0.22</v>
      </c>
      <c r="D49" s="79">
        <v>77938</v>
      </c>
      <c r="E49" s="96">
        <v>1100</v>
      </c>
      <c r="F49" s="96">
        <v>0</v>
      </c>
      <c r="G49" s="138">
        <v>2252.93</v>
      </c>
      <c r="H49" s="96">
        <f t="shared" si="3"/>
        <v>14236.367399999997</v>
      </c>
      <c r="I49" s="138">
        <f t="shared" si="4"/>
        <v>93327.2974</v>
      </c>
      <c r="J49" s="139">
        <f t="shared" si="5"/>
        <v>79090.93</v>
      </c>
    </row>
    <row r="50" spans="1:10" ht="13.5" thickBot="1">
      <c r="A50" s="141" t="s">
        <v>33</v>
      </c>
      <c r="B50" s="99" t="s">
        <v>91</v>
      </c>
      <c r="C50" s="100"/>
      <c r="D50" s="79">
        <v>74158</v>
      </c>
      <c r="E50" s="96">
        <v>1100</v>
      </c>
      <c r="F50" s="96">
        <v>0</v>
      </c>
      <c r="G50" s="138">
        <v>2252.93</v>
      </c>
      <c r="H50" s="96">
        <f t="shared" si="3"/>
        <v>13555.967399999998</v>
      </c>
      <c r="I50" s="138">
        <f t="shared" si="4"/>
        <v>88866.89739999999</v>
      </c>
      <c r="J50" s="139">
        <f t="shared" si="5"/>
        <v>75310.93</v>
      </c>
    </row>
    <row r="51" spans="1:13" s="146" customFormat="1" ht="13.5" thickBot="1">
      <c r="A51" s="141" t="s">
        <v>33</v>
      </c>
      <c r="B51" s="99" t="s">
        <v>111</v>
      </c>
      <c r="C51" s="100"/>
      <c r="D51" s="79">
        <v>77178</v>
      </c>
      <c r="E51" s="96">
        <v>1100</v>
      </c>
      <c r="F51" s="96">
        <v>0</v>
      </c>
      <c r="G51" s="138">
        <v>2252.93</v>
      </c>
      <c r="H51" s="96">
        <f t="shared" si="3"/>
        <v>14099.567399999998</v>
      </c>
      <c r="I51" s="138">
        <f t="shared" si="4"/>
        <v>92430.4974</v>
      </c>
      <c r="J51" s="139">
        <f t="shared" si="5"/>
        <v>78330.93</v>
      </c>
      <c r="K51" s="128"/>
      <c r="L51" s="128"/>
      <c r="M51" s="128"/>
    </row>
    <row r="52" spans="1:13" ht="13.5" thickBot="1">
      <c r="A52" s="141" t="s">
        <v>2</v>
      </c>
      <c r="B52" s="125" t="s">
        <v>3</v>
      </c>
      <c r="C52" s="100" t="s">
        <v>27</v>
      </c>
      <c r="D52" s="79">
        <v>66078</v>
      </c>
      <c r="E52" s="124">
        <v>0</v>
      </c>
      <c r="F52" s="122">
        <v>0</v>
      </c>
      <c r="G52" s="138">
        <v>2252.93</v>
      </c>
      <c r="H52" s="96">
        <f t="shared" si="3"/>
        <v>12299.567399999998</v>
      </c>
      <c r="I52" s="138">
        <f t="shared" si="4"/>
        <v>80630.4974</v>
      </c>
      <c r="J52" s="139">
        <f t="shared" si="5"/>
        <v>68330.93</v>
      </c>
      <c r="K52" s="146"/>
      <c r="L52" s="146"/>
      <c r="M52" s="146"/>
    </row>
    <row r="53" spans="1:10" ht="13.5" thickBot="1">
      <c r="A53" s="141" t="s">
        <v>2</v>
      </c>
      <c r="B53" s="125" t="s">
        <v>4</v>
      </c>
      <c r="C53" s="100" t="s">
        <v>27</v>
      </c>
      <c r="D53" s="79">
        <v>61538</v>
      </c>
      <c r="E53" s="124">
        <v>0</v>
      </c>
      <c r="F53" s="122">
        <v>0</v>
      </c>
      <c r="G53" s="138">
        <v>2252.93</v>
      </c>
      <c r="H53" s="96">
        <f t="shared" si="3"/>
        <v>11482.3674</v>
      </c>
      <c r="I53" s="138">
        <f t="shared" si="4"/>
        <v>75273.2974</v>
      </c>
      <c r="J53" s="139">
        <f t="shared" si="5"/>
        <v>63790.92999999999</v>
      </c>
    </row>
    <row r="54" spans="1:13" s="146" customFormat="1" ht="13.5" thickBot="1">
      <c r="A54" s="141" t="s">
        <v>2</v>
      </c>
      <c r="B54" s="99" t="s">
        <v>13</v>
      </c>
      <c r="C54" s="100" t="s">
        <v>27</v>
      </c>
      <c r="D54" s="79">
        <v>62918</v>
      </c>
      <c r="E54" s="124">
        <v>0</v>
      </c>
      <c r="F54" s="122">
        <v>0</v>
      </c>
      <c r="G54" s="138">
        <v>2252.93</v>
      </c>
      <c r="H54" s="96">
        <f t="shared" si="3"/>
        <v>11730.767399999999</v>
      </c>
      <c r="I54" s="138">
        <f t="shared" si="4"/>
        <v>76901.6974</v>
      </c>
      <c r="J54" s="139">
        <f t="shared" si="5"/>
        <v>65170.93000000001</v>
      </c>
      <c r="K54" s="128"/>
      <c r="L54" s="128"/>
      <c r="M54" s="128"/>
    </row>
    <row r="55" spans="1:10" ht="13.5" thickBot="1">
      <c r="A55" s="61" t="s">
        <v>2</v>
      </c>
      <c r="B55" s="17" t="s">
        <v>28</v>
      </c>
      <c r="C55" s="105" t="s">
        <v>27</v>
      </c>
      <c r="D55" s="80">
        <v>65721</v>
      </c>
      <c r="E55" s="127">
        <v>0</v>
      </c>
      <c r="F55" s="153">
        <v>0</v>
      </c>
      <c r="G55" s="138">
        <v>2252.93</v>
      </c>
      <c r="H55" s="96">
        <f t="shared" si="3"/>
        <v>12235.307399999998</v>
      </c>
      <c r="I55" s="138">
        <f t="shared" si="4"/>
        <v>80209.23739999998</v>
      </c>
      <c r="J55" s="139">
        <f t="shared" si="5"/>
        <v>67973.93</v>
      </c>
    </row>
    <row r="56" spans="2:14" ht="13.5" thickBot="1">
      <c r="B56" s="129"/>
      <c r="D56" s="130"/>
      <c r="E56" s="130"/>
      <c r="F56" s="130"/>
      <c r="G56" s="130"/>
      <c r="H56" s="130"/>
      <c r="I56" s="130"/>
      <c r="J56" s="130"/>
      <c r="N56" s="81"/>
    </row>
    <row r="57" spans="1:14" ht="16.5" thickBot="1">
      <c r="A57" s="252" t="s">
        <v>25</v>
      </c>
      <c r="B57" s="306"/>
      <c r="C57" s="306"/>
      <c r="D57" s="306"/>
      <c r="E57" s="306"/>
      <c r="F57" s="306"/>
      <c r="G57" s="306"/>
      <c r="H57" s="306"/>
      <c r="I57" s="306"/>
      <c r="J57" s="306"/>
      <c r="K57" s="175"/>
      <c r="N57" s="81"/>
    </row>
    <row r="58" spans="1:14" ht="13.5" thickBot="1">
      <c r="A58" s="250" t="s">
        <v>14</v>
      </c>
      <c r="B58" s="251"/>
      <c r="C58" s="147" t="s">
        <v>7</v>
      </c>
      <c r="D58" s="112" t="s">
        <v>0</v>
      </c>
      <c r="E58" s="112" t="s">
        <v>15</v>
      </c>
      <c r="F58" s="112"/>
      <c r="G58" s="147" t="s">
        <v>16</v>
      </c>
      <c r="H58" s="112" t="s">
        <v>167</v>
      </c>
      <c r="I58" s="112" t="s">
        <v>1</v>
      </c>
      <c r="J58" s="51" t="s">
        <v>69</v>
      </c>
      <c r="M58" s="175"/>
      <c r="N58" s="216"/>
    </row>
    <row r="59" spans="1:14" ht="13.5" thickBot="1">
      <c r="A59" s="148" t="s">
        <v>30</v>
      </c>
      <c r="B59" s="116" t="s">
        <v>80</v>
      </c>
      <c r="C59" s="95">
        <v>0.92</v>
      </c>
      <c r="D59" s="218">
        <v>69388</v>
      </c>
      <c r="E59" s="96">
        <v>1100</v>
      </c>
      <c r="F59" s="96">
        <v>0</v>
      </c>
      <c r="G59" s="138">
        <v>2252.93</v>
      </c>
      <c r="H59" s="96">
        <f aca="true" t="shared" si="6" ref="H59:H68">(D59-E59-F59+G59)*18%</f>
        <v>12697.3674</v>
      </c>
      <c r="I59" s="138">
        <f aca="true" t="shared" si="7" ref="I59:I68">D59-E59-F59+G59+H59</f>
        <v>83238.2974</v>
      </c>
      <c r="J59" s="139">
        <f aca="true" t="shared" si="8" ref="J59:J68">I59-H59</f>
        <v>70540.93</v>
      </c>
      <c r="M59" s="175"/>
      <c r="N59" s="175"/>
    </row>
    <row r="60" spans="1:14" ht="13.5" thickBot="1">
      <c r="A60" s="150" t="s">
        <v>173</v>
      </c>
      <c r="B60" s="118" t="s">
        <v>170</v>
      </c>
      <c r="C60" s="100">
        <v>1.1</v>
      </c>
      <c r="D60" s="219">
        <v>69388</v>
      </c>
      <c r="E60" s="96">
        <v>1100</v>
      </c>
      <c r="F60" s="96">
        <v>0</v>
      </c>
      <c r="G60" s="138">
        <v>2252.93</v>
      </c>
      <c r="H60" s="96">
        <f t="shared" si="6"/>
        <v>12697.3674</v>
      </c>
      <c r="I60" s="138">
        <f t="shared" si="7"/>
        <v>83238.2974</v>
      </c>
      <c r="J60" s="139">
        <f>I60-H60</f>
        <v>70540.93</v>
      </c>
      <c r="M60" s="175"/>
      <c r="N60" s="175"/>
    </row>
    <row r="61" spans="1:14" ht="13.5" thickBot="1">
      <c r="A61" s="150" t="s">
        <v>30</v>
      </c>
      <c r="B61" s="118" t="s">
        <v>120</v>
      </c>
      <c r="C61" s="100">
        <v>2</v>
      </c>
      <c r="D61" s="219">
        <v>69388</v>
      </c>
      <c r="E61" s="96">
        <v>1100</v>
      </c>
      <c r="F61" s="96">
        <v>0</v>
      </c>
      <c r="G61" s="138">
        <v>2252.93</v>
      </c>
      <c r="H61" s="96">
        <f t="shared" si="6"/>
        <v>12697.3674</v>
      </c>
      <c r="I61" s="138">
        <f t="shared" si="7"/>
        <v>83238.2974</v>
      </c>
      <c r="J61" s="139">
        <f t="shared" si="8"/>
        <v>70540.93</v>
      </c>
      <c r="M61" s="175"/>
      <c r="N61" s="175"/>
    </row>
    <row r="62" spans="1:14" ht="13.5" thickBot="1">
      <c r="A62" s="150" t="s">
        <v>30</v>
      </c>
      <c r="B62" s="118" t="s">
        <v>169</v>
      </c>
      <c r="C62" s="100">
        <v>3</v>
      </c>
      <c r="D62" s="219">
        <v>70588</v>
      </c>
      <c r="E62" s="96">
        <v>1100</v>
      </c>
      <c r="F62" s="96">
        <v>0</v>
      </c>
      <c r="G62" s="138">
        <v>2252.93</v>
      </c>
      <c r="H62" s="96">
        <f t="shared" si="6"/>
        <v>12913.367399999997</v>
      </c>
      <c r="I62" s="138">
        <f t="shared" si="7"/>
        <v>84654.2974</v>
      </c>
      <c r="J62" s="139">
        <f t="shared" si="8"/>
        <v>71740.93</v>
      </c>
      <c r="M62" s="175"/>
      <c r="N62" s="175"/>
    </row>
    <row r="63" spans="1:14" ht="13.5" thickBot="1">
      <c r="A63" s="150" t="s">
        <v>74</v>
      </c>
      <c r="B63" s="118" t="s">
        <v>12</v>
      </c>
      <c r="C63" s="100">
        <v>4.2</v>
      </c>
      <c r="D63" s="219">
        <v>77975</v>
      </c>
      <c r="E63" s="96">
        <v>1100</v>
      </c>
      <c r="F63" s="96">
        <v>0</v>
      </c>
      <c r="G63" s="138">
        <v>2252.93</v>
      </c>
      <c r="H63" s="96">
        <f t="shared" si="6"/>
        <v>14243.027399999999</v>
      </c>
      <c r="I63" s="138">
        <f t="shared" si="7"/>
        <v>93370.95739999998</v>
      </c>
      <c r="J63" s="139">
        <f t="shared" si="8"/>
        <v>79127.93</v>
      </c>
      <c r="M63" s="175"/>
      <c r="N63" s="175"/>
    </row>
    <row r="64" spans="1:14" ht="13.5" thickBot="1">
      <c r="A64" s="150" t="s">
        <v>36</v>
      </c>
      <c r="B64" s="118" t="s">
        <v>35</v>
      </c>
      <c r="C64" s="100">
        <v>6.5</v>
      </c>
      <c r="D64" s="219">
        <v>77165</v>
      </c>
      <c r="E64" s="96">
        <v>1100</v>
      </c>
      <c r="F64" s="96">
        <v>0</v>
      </c>
      <c r="G64" s="138">
        <v>2252.93</v>
      </c>
      <c r="H64" s="96">
        <f t="shared" si="6"/>
        <v>14097.227399999998</v>
      </c>
      <c r="I64" s="138">
        <f t="shared" si="7"/>
        <v>92415.1574</v>
      </c>
      <c r="J64" s="139">
        <f t="shared" si="8"/>
        <v>78317.93</v>
      </c>
      <c r="K64" s="36"/>
      <c r="M64" s="175"/>
      <c r="N64" s="175"/>
    </row>
    <row r="65" spans="1:14" ht="13.5" thickBot="1">
      <c r="A65" s="150" t="s">
        <v>73</v>
      </c>
      <c r="B65" s="118" t="s">
        <v>72</v>
      </c>
      <c r="C65" s="100">
        <v>50</v>
      </c>
      <c r="D65" s="219">
        <v>78835</v>
      </c>
      <c r="E65" s="96">
        <v>1100</v>
      </c>
      <c r="F65" s="96">
        <v>0</v>
      </c>
      <c r="G65" s="138">
        <v>2252.93</v>
      </c>
      <c r="H65" s="96">
        <f t="shared" si="6"/>
        <v>14397.827399999998</v>
      </c>
      <c r="I65" s="138">
        <f t="shared" si="7"/>
        <v>94385.75739999999</v>
      </c>
      <c r="J65" s="139">
        <f t="shared" si="8"/>
        <v>79987.93</v>
      </c>
      <c r="M65" s="175"/>
      <c r="N65" s="175"/>
    </row>
    <row r="66" spans="1:14" ht="13.5" thickBot="1">
      <c r="A66" s="150" t="s">
        <v>2</v>
      </c>
      <c r="B66" s="118" t="s">
        <v>29</v>
      </c>
      <c r="C66" s="100" t="s">
        <v>27</v>
      </c>
      <c r="D66" s="219">
        <v>70418</v>
      </c>
      <c r="E66" s="124">
        <v>0</v>
      </c>
      <c r="F66" s="122">
        <v>0</v>
      </c>
      <c r="G66" s="138">
        <v>2252.93</v>
      </c>
      <c r="H66" s="96">
        <f t="shared" si="6"/>
        <v>13080.767399999999</v>
      </c>
      <c r="I66" s="138">
        <f t="shared" si="7"/>
        <v>85751.69739999999</v>
      </c>
      <c r="J66" s="139">
        <f t="shared" si="8"/>
        <v>72670.93</v>
      </c>
      <c r="M66" s="175"/>
      <c r="N66" s="175"/>
    </row>
    <row r="67" spans="1:14" ht="13.5" thickBot="1">
      <c r="A67" s="150" t="s">
        <v>2</v>
      </c>
      <c r="B67" s="118" t="s">
        <v>31</v>
      </c>
      <c r="C67" s="100" t="s">
        <v>27</v>
      </c>
      <c r="D67" s="219">
        <v>69608</v>
      </c>
      <c r="E67" s="124">
        <v>0</v>
      </c>
      <c r="F67" s="122">
        <v>0</v>
      </c>
      <c r="G67" s="138">
        <v>2252.93</v>
      </c>
      <c r="H67" s="96">
        <f t="shared" si="6"/>
        <v>12934.967399999998</v>
      </c>
      <c r="I67" s="138">
        <f t="shared" si="7"/>
        <v>84795.89739999999</v>
      </c>
      <c r="J67" s="139">
        <f t="shared" si="8"/>
        <v>71860.93</v>
      </c>
      <c r="M67" s="175"/>
      <c r="N67" s="175"/>
    </row>
    <row r="68" spans="1:14" ht="13.5" thickBot="1">
      <c r="A68" s="151" t="s">
        <v>2</v>
      </c>
      <c r="B68" s="152" t="s">
        <v>32</v>
      </c>
      <c r="C68" s="105" t="s">
        <v>27</v>
      </c>
      <c r="D68" s="220">
        <v>61831</v>
      </c>
      <c r="E68" s="127">
        <v>0</v>
      </c>
      <c r="F68" s="124">
        <v>0</v>
      </c>
      <c r="G68" s="138">
        <v>2252.93</v>
      </c>
      <c r="H68" s="96">
        <f t="shared" si="6"/>
        <v>11535.107399999999</v>
      </c>
      <c r="I68" s="138">
        <f t="shared" si="7"/>
        <v>75619.0374</v>
      </c>
      <c r="J68" s="139">
        <f t="shared" si="8"/>
        <v>64083.93</v>
      </c>
      <c r="M68" s="175"/>
      <c r="N68" s="175"/>
    </row>
    <row r="69" ht="12.75">
      <c r="D69" s="175" t="s">
        <v>178</v>
      </c>
    </row>
    <row r="70" spans="1:12" ht="13.5">
      <c r="A70" s="18"/>
      <c r="L70" s="157"/>
    </row>
    <row r="71" ht="12.75">
      <c r="L71" s="157"/>
    </row>
  </sheetData>
  <sheetProtection/>
  <mergeCells count="14">
    <mergeCell ref="A1:J1"/>
    <mergeCell ref="B3:J3"/>
    <mergeCell ref="B4:J4"/>
    <mergeCell ref="A58:B58"/>
    <mergeCell ref="A36:J36"/>
    <mergeCell ref="A37:B37"/>
    <mergeCell ref="A57:J57"/>
    <mergeCell ref="K9:M10"/>
    <mergeCell ref="K36:M37"/>
    <mergeCell ref="A9:J9"/>
    <mergeCell ref="A10:J10"/>
    <mergeCell ref="A11:B11"/>
    <mergeCell ref="B5:J5"/>
    <mergeCell ref="A6:J6"/>
  </mergeCells>
  <printOptions/>
  <pageMargins left="0.708661417322835" right="0.708661417322835" top="0.248031496" bottom="0.248031496" header="0.31496062992126" footer="0.31496062992126"/>
  <pageSetup horizontalDpi="600" verticalDpi="600" orientation="landscape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61">
      <selection activeCell="L19" sqref="L19"/>
    </sheetView>
  </sheetViews>
  <sheetFormatPr defaultColWidth="9.140625" defaultRowHeight="12.75"/>
  <cols>
    <col min="1" max="1" width="11.8515625" style="128" bestFit="1" customWidth="1"/>
    <col min="2" max="2" width="19.8515625" style="128" customWidth="1"/>
    <col min="3" max="3" width="6.28125" style="128" bestFit="1" customWidth="1"/>
    <col min="4" max="5" width="10.7109375" style="128" bestFit="1" customWidth="1"/>
    <col min="6" max="6" width="10.7109375" style="128" customWidth="1"/>
    <col min="7" max="7" width="9.57421875" style="128" bestFit="1" customWidth="1"/>
    <col min="8" max="8" width="10.140625" style="128" bestFit="1" customWidth="1"/>
    <col min="9" max="9" width="11.7109375" style="128" customWidth="1"/>
    <col min="10" max="10" width="17.28125" style="128" customWidth="1"/>
    <col min="11" max="11" width="21.57421875" style="128" customWidth="1"/>
    <col min="12" max="12" width="9.57421875" style="128" bestFit="1" customWidth="1"/>
    <col min="13" max="13" width="4.421875" style="128" bestFit="1" customWidth="1"/>
    <col min="14" max="16384" width="9.140625" style="128" customWidth="1"/>
  </cols>
  <sheetData>
    <row r="1" spans="1:13" ht="23.25">
      <c r="A1" s="248" t="s">
        <v>87</v>
      </c>
      <c r="B1" s="249"/>
      <c r="C1" s="249"/>
      <c r="D1" s="249"/>
      <c r="E1" s="249"/>
      <c r="F1" s="249"/>
      <c r="G1" s="249"/>
      <c r="H1" s="249"/>
      <c r="I1" s="249"/>
      <c r="J1" s="249"/>
      <c r="K1" s="154"/>
      <c r="L1" s="154"/>
      <c r="M1" s="154"/>
    </row>
    <row r="2" spans="1:13" ht="16.5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157"/>
    </row>
    <row r="3" spans="1:13" ht="15">
      <c r="A3" s="158"/>
      <c r="B3" s="245" t="s">
        <v>83</v>
      </c>
      <c r="C3" s="245"/>
      <c r="D3" s="245"/>
      <c r="E3" s="245"/>
      <c r="F3" s="245"/>
      <c r="G3" s="245"/>
      <c r="H3" s="245"/>
      <c r="I3" s="245"/>
      <c r="J3" s="245"/>
      <c r="K3" s="157"/>
      <c r="L3" s="157"/>
      <c r="M3" s="157"/>
    </row>
    <row r="4" spans="1:13" ht="15">
      <c r="A4" s="158"/>
      <c r="B4" s="245" t="s">
        <v>84</v>
      </c>
      <c r="C4" s="245"/>
      <c r="D4" s="245"/>
      <c r="E4" s="245"/>
      <c r="F4" s="245"/>
      <c r="G4" s="245"/>
      <c r="H4" s="245"/>
      <c r="I4" s="245"/>
      <c r="J4" s="245"/>
      <c r="K4" s="157"/>
      <c r="L4" s="157"/>
      <c r="M4" s="157"/>
    </row>
    <row r="5" spans="1:13" ht="15">
      <c r="A5" s="158"/>
      <c r="B5" s="245" t="s">
        <v>85</v>
      </c>
      <c r="C5" s="245"/>
      <c r="D5" s="245"/>
      <c r="E5" s="245"/>
      <c r="F5" s="245"/>
      <c r="G5" s="245"/>
      <c r="H5" s="245"/>
      <c r="I5" s="245"/>
      <c r="J5" s="245"/>
      <c r="K5" s="157"/>
      <c r="L5" s="157"/>
      <c r="M5" s="157"/>
    </row>
    <row r="6" spans="1:13" ht="18.75" thickBot="1">
      <c r="A6" s="246" t="s">
        <v>86</v>
      </c>
      <c r="B6" s="247"/>
      <c r="C6" s="247"/>
      <c r="D6" s="247"/>
      <c r="E6" s="247"/>
      <c r="F6" s="247"/>
      <c r="G6" s="247"/>
      <c r="H6" s="247"/>
      <c r="I6" s="247"/>
      <c r="J6" s="247"/>
      <c r="K6" s="159"/>
      <c r="L6" s="159"/>
      <c r="M6" s="159"/>
    </row>
    <row r="7" spans="11:13" ht="12.75">
      <c r="K7" s="160"/>
      <c r="L7" s="154"/>
      <c r="M7" s="161"/>
    </row>
    <row r="8" spans="11:13" ht="13.5" thickBot="1">
      <c r="K8" s="169"/>
      <c r="L8" s="157"/>
      <c r="M8" s="170"/>
    </row>
    <row r="9" spans="1:13" ht="16.5" customHeight="1" thickBot="1">
      <c r="A9" s="252" t="s">
        <v>183</v>
      </c>
      <c r="B9" s="253"/>
      <c r="C9" s="253"/>
      <c r="D9" s="253"/>
      <c r="E9" s="253"/>
      <c r="F9" s="253"/>
      <c r="G9" s="253"/>
      <c r="H9" s="253"/>
      <c r="I9" s="253"/>
      <c r="J9" s="253"/>
      <c r="K9" s="255" t="s">
        <v>121</v>
      </c>
      <c r="L9" s="256"/>
      <c r="M9" s="257"/>
    </row>
    <row r="10" spans="1:13" ht="16.5" customHeight="1" thickBot="1">
      <c r="A10" s="252" t="s">
        <v>26</v>
      </c>
      <c r="B10" s="253"/>
      <c r="C10" s="253"/>
      <c r="D10" s="253"/>
      <c r="E10" s="253"/>
      <c r="F10" s="253"/>
      <c r="G10" s="253"/>
      <c r="H10" s="253"/>
      <c r="I10" s="253"/>
      <c r="J10" s="307"/>
      <c r="K10" s="258"/>
      <c r="L10" s="259"/>
      <c r="M10" s="260"/>
    </row>
    <row r="11" spans="1:13" ht="17.25" thickBot="1">
      <c r="A11" s="250" t="s">
        <v>14</v>
      </c>
      <c r="B11" s="251"/>
      <c r="C11" s="112" t="s">
        <v>7</v>
      </c>
      <c r="D11" s="228" t="s">
        <v>0</v>
      </c>
      <c r="E11" s="112" t="s">
        <v>15</v>
      </c>
      <c r="F11" s="112"/>
      <c r="G11" s="147" t="s">
        <v>16</v>
      </c>
      <c r="H11" s="112" t="s">
        <v>167</v>
      </c>
      <c r="I11" s="112" t="s">
        <v>1</v>
      </c>
      <c r="J11" s="50" t="s">
        <v>69</v>
      </c>
      <c r="K11" s="19" t="s">
        <v>122</v>
      </c>
      <c r="L11" s="20"/>
      <c r="M11" s="140">
        <v>300</v>
      </c>
    </row>
    <row r="12" spans="1:13" ht="17.25" thickBot="1">
      <c r="A12" s="137" t="s">
        <v>155</v>
      </c>
      <c r="B12" s="94" t="s">
        <v>102</v>
      </c>
      <c r="C12" s="95">
        <v>11</v>
      </c>
      <c r="D12" s="78">
        <v>83101</v>
      </c>
      <c r="E12" s="96">
        <v>1100</v>
      </c>
      <c r="F12" s="96"/>
      <c r="G12" s="96">
        <v>850.1</v>
      </c>
      <c r="H12" s="96">
        <f>(D12-E12+G12)*18%</f>
        <v>14913.198</v>
      </c>
      <c r="I12" s="138">
        <f>D12-E12+G12+H12</f>
        <v>97764.29800000001</v>
      </c>
      <c r="J12" s="139">
        <f>I12-H12</f>
        <v>82851.1</v>
      </c>
      <c r="K12" s="74" t="s">
        <v>123</v>
      </c>
      <c r="L12" s="21"/>
      <c r="M12" s="142">
        <v>400</v>
      </c>
    </row>
    <row r="13" spans="1:13" ht="17.25" thickBot="1">
      <c r="A13" s="141" t="s">
        <v>155</v>
      </c>
      <c r="B13" s="99" t="s">
        <v>98</v>
      </c>
      <c r="C13" s="100" t="s">
        <v>101</v>
      </c>
      <c r="D13" s="79">
        <v>82301</v>
      </c>
      <c r="E13" s="96">
        <v>1100</v>
      </c>
      <c r="F13" s="96"/>
      <c r="G13" s="96">
        <v>850.1</v>
      </c>
      <c r="H13" s="96">
        <f aca="true" t="shared" si="0" ref="H13:H33">(D13-E13+G13)*18%</f>
        <v>14769.198</v>
      </c>
      <c r="I13" s="138">
        <f aca="true" t="shared" si="1" ref="I13:I33">D13-E13+G13+H13</f>
        <v>96820.29800000001</v>
      </c>
      <c r="J13" s="139">
        <f aca="true" t="shared" si="2" ref="J13:J33">I13-H13</f>
        <v>82051.1</v>
      </c>
      <c r="K13" s="74" t="s">
        <v>124</v>
      </c>
      <c r="L13" s="21"/>
      <c r="M13" s="142">
        <v>500</v>
      </c>
    </row>
    <row r="14" spans="1:13" ht="17.25" thickBot="1">
      <c r="A14" s="141" t="s">
        <v>155</v>
      </c>
      <c r="B14" s="99" t="s">
        <v>20</v>
      </c>
      <c r="C14" s="100">
        <v>6</v>
      </c>
      <c r="D14" s="79">
        <v>81661</v>
      </c>
      <c r="E14" s="96">
        <v>1100</v>
      </c>
      <c r="F14" s="96"/>
      <c r="G14" s="96">
        <v>850.1</v>
      </c>
      <c r="H14" s="96">
        <f t="shared" si="0"/>
        <v>14653.998000000001</v>
      </c>
      <c r="I14" s="138">
        <f t="shared" si="1"/>
        <v>96065.09800000001</v>
      </c>
      <c r="J14" s="139">
        <f t="shared" si="2"/>
        <v>81411.1</v>
      </c>
      <c r="K14" s="74" t="s">
        <v>125</v>
      </c>
      <c r="L14" s="21"/>
      <c r="M14" s="142">
        <v>600</v>
      </c>
    </row>
    <row r="15" spans="1:13" ht="17.25" thickBot="1">
      <c r="A15" s="141" t="s">
        <v>155</v>
      </c>
      <c r="B15" s="99" t="s">
        <v>21</v>
      </c>
      <c r="C15" s="100">
        <v>3</v>
      </c>
      <c r="D15" s="79">
        <v>81861</v>
      </c>
      <c r="E15" s="96">
        <v>1100</v>
      </c>
      <c r="F15" s="96"/>
      <c r="G15" s="96">
        <v>850.1</v>
      </c>
      <c r="H15" s="96">
        <f t="shared" si="0"/>
        <v>14689.998000000001</v>
      </c>
      <c r="I15" s="138">
        <f t="shared" si="1"/>
        <v>96301.09800000001</v>
      </c>
      <c r="J15" s="139">
        <f t="shared" si="2"/>
        <v>81611.1</v>
      </c>
      <c r="K15" s="74" t="s">
        <v>126</v>
      </c>
      <c r="L15" s="21"/>
      <c r="M15" s="142">
        <v>700</v>
      </c>
    </row>
    <row r="16" spans="1:13" ht="17.25" thickBot="1">
      <c r="A16" s="141" t="s">
        <v>155</v>
      </c>
      <c r="B16" s="99" t="s">
        <v>164</v>
      </c>
      <c r="C16" s="100">
        <v>3.4</v>
      </c>
      <c r="D16" s="79">
        <v>86211</v>
      </c>
      <c r="E16" s="96">
        <v>1100</v>
      </c>
      <c r="F16" s="96"/>
      <c r="G16" s="96">
        <v>850.1</v>
      </c>
      <c r="H16" s="96">
        <f t="shared" si="0"/>
        <v>15472.998</v>
      </c>
      <c r="I16" s="138">
        <f t="shared" si="1"/>
        <v>101434.098</v>
      </c>
      <c r="J16" s="139">
        <f t="shared" si="2"/>
        <v>85961.1</v>
      </c>
      <c r="K16" s="74"/>
      <c r="L16" s="21"/>
      <c r="M16" s="142"/>
    </row>
    <row r="17" spans="1:13" ht="17.25" thickBot="1">
      <c r="A17" s="141" t="s">
        <v>6</v>
      </c>
      <c r="B17" s="99" t="s">
        <v>17</v>
      </c>
      <c r="C17" s="100">
        <v>3</v>
      </c>
      <c r="D17" s="79">
        <v>82661</v>
      </c>
      <c r="E17" s="96">
        <v>1100</v>
      </c>
      <c r="F17" s="96"/>
      <c r="G17" s="96">
        <v>850.1</v>
      </c>
      <c r="H17" s="96">
        <f t="shared" si="0"/>
        <v>14833.998</v>
      </c>
      <c r="I17" s="138">
        <f t="shared" si="1"/>
        <v>97245.098</v>
      </c>
      <c r="J17" s="139">
        <f t="shared" si="2"/>
        <v>82411.1</v>
      </c>
      <c r="K17" s="74" t="s">
        <v>127</v>
      </c>
      <c r="L17" s="21"/>
      <c r="M17" s="142">
        <v>800</v>
      </c>
    </row>
    <row r="18" spans="1:13" ht="17.25" thickBot="1">
      <c r="A18" s="141" t="s">
        <v>18</v>
      </c>
      <c r="B18" s="99" t="s">
        <v>19</v>
      </c>
      <c r="C18" s="100">
        <v>11</v>
      </c>
      <c r="D18" s="79">
        <v>84701</v>
      </c>
      <c r="E18" s="96">
        <v>1100</v>
      </c>
      <c r="F18" s="96"/>
      <c r="G18" s="96">
        <v>850.1</v>
      </c>
      <c r="H18" s="96">
        <f t="shared" si="0"/>
        <v>15201.198</v>
      </c>
      <c r="I18" s="138">
        <f t="shared" si="1"/>
        <v>99652.29800000001</v>
      </c>
      <c r="J18" s="139">
        <f t="shared" si="2"/>
        <v>84451.1</v>
      </c>
      <c r="K18" s="75" t="s">
        <v>128</v>
      </c>
      <c r="L18" s="27"/>
      <c r="M18" s="144">
        <v>900</v>
      </c>
    </row>
    <row r="19" spans="1:10" ht="15" customHeight="1" thickBot="1">
      <c r="A19" s="141" t="s">
        <v>156</v>
      </c>
      <c r="B19" s="99" t="s">
        <v>79</v>
      </c>
      <c r="C19" s="100">
        <v>12</v>
      </c>
      <c r="D19" s="79">
        <v>89631</v>
      </c>
      <c r="E19" s="96">
        <v>1100</v>
      </c>
      <c r="F19" s="96"/>
      <c r="G19" s="96">
        <v>850.1</v>
      </c>
      <c r="H19" s="96">
        <f t="shared" si="0"/>
        <v>16088.598</v>
      </c>
      <c r="I19" s="138">
        <f t="shared" si="1"/>
        <v>105469.698</v>
      </c>
      <c r="J19" s="139">
        <f t="shared" si="2"/>
        <v>89381.1</v>
      </c>
    </row>
    <row r="20" spans="1:13" ht="17.25" thickBot="1">
      <c r="A20" s="141" t="s">
        <v>95</v>
      </c>
      <c r="B20" s="99" t="s">
        <v>94</v>
      </c>
      <c r="C20" s="100">
        <v>1.9</v>
      </c>
      <c r="D20" s="79">
        <v>90581</v>
      </c>
      <c r="E20" s="96">
        <v>1100</v>
      </c>
      <c r="F20" s="96"/>
      <c r="G20" s="96">
        <v>850.1</v>
      </c>
      <c r="H20" s="96">
        <f t="shared" si="0"/>
        <v>16259.598</v>
      </c>
      <c r="I20" s="138">
        <f t="shared" si="1"/>
        <v>106590.698</v>
      </c>
      <c r="J20" s="139">
        <f t="shared" si="2"/>
        <v>90331.1</v>
      </c>
      <c r="K20" s="23"/>
      <c r="L20" s="23"/>
      <c r="M20" s="162"/>
    </row>
    <row r="21" spans="1:13" ht="17.25" thickBot="1">
      <c r="A21" s="141" t="s">
        <v>156</v>
      </c>
      <c r="B21" s="99" t="s">
        <v>96</v>
      </c>
      <c r="C21" s="100"/>
      <c r="D21" s="79">
        <v>88831</v>
      </c>
      <c r="E21" s="96">
        <v>1100</v>
      </c>
      <c r="F21" s="96"/>
      <c r="G21" s="96">
        <v>850.1</v>
      </c>
      <c r="H21" s="96">
        <f t="shared" si="0"/>
        <v>15944.598</v>
      </c>
      <c r="I21" s="138">
        <f t="shared" si="1"/>
        <v>104525.698</v>
      </c>
      <c r="J21" s="139">
        <f t="shared" si="2"/>
        <v>88581.1</v>
      </c>
      <c r="K21" s="23"/>
      <c r="L21" s="23"/>
      <c r="M21" s="162"/>
    </row>
    <row r="22" spans="1:13" ht="17.25" thickBot="1">
      <c r="A22" s="141" t="s">
        <v>104</v>
      </c>
      <c r="B22" s="99" t="s">
        <v>105</v>
      </c>
      <c r="C22" s="100">
        <v>12</v>
      </c>
      <c r="D22" s="79">
        <v>83611</v>
      </c>
      <c r="E22" s="96">
        <v>1100</v>
      </c>
      <c r="F22" s="96"/>
      <c r="G22" s="96">
        <v>850.1</v>
      </c>
      <c r="H22" s="96">
        <f t="shared" si="0"/>
        <v>15004.998</v>
      </c>
      <c r="I22" s="138">
        <f t="shared" si="1"/>
        <v>98366.098</v>
      </c>
      <c r="J22" s="139">
        <f t="shared" si="2"/>
        <v>83361.1</v>
      </c>
      <c r="K22" s="23"/>
      <c r="L22" s="23"/>
      <c r="M22" s="162"/>
    </row>
    <row r="23" spans="1:13" ht="17.25" thickBot="1">
      <c r="A23" s="141" t="s">
        <v>104</v>
      </c>
      <c r="B23" s="99" t="s">
        <v>153</v>
      </c>
      <c r="C23" s="100">
        <v>10</v>
      </c>
      <c r="D23" s="79">
        <v>85361</v>
      </c>
      <c r="E23" s="96">
        <v>1100</v>
      </c>
      <c r="F23" s="96"/>
      <c r="G23" s="96">
        <v>850.1</v>
      </c>
      <c r="H23" s="96">
        <f t="shared" si="0"/>
        <v>15319.998</v>
      </c>
      <c r="I23" s="138">
        <f t="shared" si="1"/>
        <v>100431.098</v>
      </c>
      <c r="J23" s="139">
        <f t="shared" si="2"/>
        <v>85111.1</v>
      </c>
      <c r="K23" s="23"/>
      <c r="L23" s="23"/>
      <c r="M23" s="162"/>
    </row>
    <row r="24" spans="1:13" ht="17.25" thickBot="1">
      <c r="A24" s="141" t="s">
        <v>104</v>
      </c>
      <c r="B24" s="99" t="s">
        <v>81</v>
      </c>
      <c r="C24" s="100">
        <v>3</v>
      </c>
      <c r="D24" s="79">
        <v>83611</v>
      </c>
      <c r="E24" s="96">
        <v>1100</v>
      </c>
      <c r="F24" s="96"/>
      <c r="G24" s="96">
        <v>850.1</v>
      </c>
      <c r="H24" s="96">
        <f t="shared" si="0"/>
        <v>15004.998</v>
      </c>
      <c r="I24" s="138">
        <f t="shared" si="1"/>
        <v>98366.098</v>
      </c>
      <c r="J24" s="139">
        <f t="shared" si="2"/>
        <v>83361.1</v>
      </c>
      <c r="K24" s="23"/>
      <c r="L24" s="23"/>
      <c r="M24" s="162"/>
    </row>
    <row r="25" spans="1:13" ht="17.25" thickBot="1">
      <c r="A25" s="141" t="s">
        <v>104</v>
      </c>
      <c r="B25" s="99" t="s">
        <v>90</v>
      </c>
      <c r="C25" s="100">
        <v>8</v>
      </c>
      <c r="D25" s="79">
        <v>87481</v>
      </c>
      <c r="E25" s="96">
        <v>1100</v>
      </c>
      <c r="F25" s="96"/>
      <c r="G25" s="96">
        <v>850.1</v>
      </c>
      <c r="H25" s="96">
        <f t="shared" si="0"/>
        <v>15701.598</v>
      </c>
      <c r="I25" s="138">
        <f t="shared" si="1"/>
        <v>102932.698</v>
      </c>
      <c r="J25" s="139">
        <f t="shared" si="2"/>
        <v>87231.1</v>
      </c>
      <c r="K25" s="23"/>
      <c r="L25" s="23"/>
      <c r="M25" s="162"/>
    </row>
    <row r="26" spans="1:13" ht="17.25" thickBot="1">
      <c r="A26" s="141" t="s">
        <v>104</v>
      </c>
      <c r="B26" s="99" t="s">
        <v>103</v>
      </c>
      <c r="C26" s="100"/>
      <c r="D26" s="79">
        <v>86681</v>
      </c>
      <c r="E26" s="96">
        <v>1100</v>
      </c>
      <c r="F26" s="96"/>
      <c r="G26" s="96">
        <v>850.1</v>
      </c>
      <c r="H26" s="96">
        <f t="shared" si="0"/>
        <v>15557.598</v>
      </c>
      <c r="I26" s="138">
        <f t="shared" si="1"/>
        <v>101988.698</v>
      </c>
      <c r="J26" s="139">
        <f t="shared" si="2"/>
        <v>86431.1</v>
      </c>
      <c r="K26" s="23"/>
      <c r="L26" s="23"/>
      <c r="M26" s="162"/>
    </row>
    <row r="27" spans="1:13" ht="17.25" thickBot="1">
      <c r="A27" s="141" t="s">
        <v>160</v>
      </c>
      <c r="B27" s="99" t="s">
        <v>161</v>
      </c>
      <c r="C27" s="100">
        <v>40</v>
      </c>
      <c r="D27" s="79">
        <v>85631</v>
      </c>
      <c r="E27" s="96">
        <v>1100</v>
      </c>
      <c r="F27" s="96"/>
      <c r="G27" s="96">
        <v>850.1</v>
      </c>
      <c r="H27" s="96">
        <f t="shared" si="0"/>
        <v>15368.598</v>
      </c>
      <c r="I27" s="138">
        <f t="shared" si="1"/>
        <v>100749.698</v>
      </c>
      <c r="J27" s="139">
        <f t="shared" si="2"/>
        <v>85381.1</v>
      </c>
      <c r="K27" s="23"/>
      <c r="L27" s="23"/>
      <c r="M27" s="162"/>
    </row>
    <row r="28" spans="1:13" ht="17.25" thickBot="1">
      <c r="A28" s="141" t="s">
        <v>160</v>
      </c>
      <c r="B28" s="99" t="s">
        <v>159</v>
      </c>
      <c r="C28" s="100">
        <v>8</v>
      </c>
      <c r="D28" s="79">
        <v>83611</v>
      </c>
      <c r="E28" s="96">
        <v>1100</v>
      </c>
      <c r="F28" s="96"/>
      <c r="G28" s="96">
        <v>850.1</v>
      </c>
      <c r="H28" s="96">
        <f t="shared" si="0"/>
        <v>15004.998</v>
      </c>
      <c r="I28" s="138">
        <f t="shared" si="1"/>
        <v>98366.098</v>
      </c>
      <c r="J28" s="139">
        <f t="shared" si="2"/>
        <v>83361.1</v>
      </c>
      <c r="K28" s="23"/>
      <c r="L28" s="23"/>
      <c r="M28" s="162"/>
    </row>
    <row r="29" spans="1:13" ht="17.25" thickBot="1">
      <c r="A29" s="141" t="s">
        <v>160</v>
      </c>
      <c r="B29" s="99" t="s">
        <v>162</v>
      </c>
      <c r="C29" s="100">
        <v>65</v>
      </c>
      <c r="D29" s="79">
        <v>86931</v>
      </c>
      <c r="E29" s="96">
        <v>1100</v>
      </c>
      <c r="F29" s="96"/>
      <c r="G29" s="96">
        <v>850.1</v>
      </c>
      <c r="H29" s="96">
        <f t="shared" si="0"/>
        <v>15602.598</v>
      </c>
      <c r="I29" s="138">
        <f t="shared" si="1"/>
        <v>102283.698</v>
      </c>
      <c r="J29" s="139">
        <f t="shared" si="2"/>
        <v>86681.1</v>
      </c>
      <c r="K29" s="23"/>
      <c r="L29" s="23"/>
      <c r="M29" s="162"/>
    </row>
    <row r="30" spans="1:13" ht="17.25" thickBot="1">
      <c r="A30" s="141" t="s">
        <v>160</v>
      </c>
      <c r="B30" s="99" t="s">
        <v>163</v>
      </c>
      <c r="C30" s="100">
        <v>55</v>
      </c>
      <c r="D30" s="79">
        <v>85111</v>
      </c>
      <c r="E30" s="96">
        <v>1100</v>
      </c>
      <c r="F30" s="96"/>
      <c r="G30" s="96">
        <v>850.1</v>
      </c>
      <c r="H30" s="96">
        <f t="shared" si="0"/>
        <v>15274.998</v>
      </c>
      <c r="I30" s="138">
        <f t="shared" si="1"/>
        <v>100136.098</v>
      </c>
      <c r="J30" s="139">
        <f t="shared" si="2"/>
        <v>84861.1</v>
      </c>
      <c r="K30" s="23"/>
      <c r="L30" s="23"/>
      <c r="M30" s="162"/>
    </row>
    <row r="31" spans="1:13" ht="17.25" thickBot="1">
      <c r="A31" s="163" t="s">
        <v>166</v>
      </c>
      <c r="B31" s="164" t="s">
        <v>165</v>
      </c>
      <c r="C31" s="165">
        <v>3</v>
      </c>
      <c r="D31" s="79">
        <v>86951</v>
      </c>
      <c r="E31" s="96">
        <v>1100</v>
      </c>
      <c r="F31" s="96"/>
      <c r="G31" s="96">
        <v>850.1</v>
      </c>
      <c r="H31" s="96">
        <f t="shared" si="0"/>
        <v>15606.198</v>
      </c>
      <c r="I31" s="138">
        <f t="shared" si="1"/>
        <v>102307.29800000001</v>
      </c>
      <c r="J31" s="139">
        <f t="shared" si="2"/>
        <v>86701.1</v>
      </c>
      <c r="K31" s="23"/>
      <c r="L31" s="23"/>
      <c r="M31" s="162"/>
    </row>
    <row r="32" spans="1:13" ht="17.25" thickBot="1">
      <c r="A32" s="163"/>
      <c r="B32" s="164" t="s">
        <v>171</v>
      </c>
      <c r="C32" s="165"/>
      <c r="D32" s="80">
        <v>87301</v>
      </c>
      <c r="E32" s="96">
        <v>1100</v>
      </c>
      <c r="F32" s="96"/>
      <c r="G32" s="96">
        <v>850.1</v>
      </c>
      <c r="H32" s="96">
        <f>(D32-E32+G32)*18%</f>
        <v>15669.198</v>
      </c>
      <c r="I32" s="138">
        <f>D32-E32+G32+H32</f>
        <v>102720.29800000001</v>
      </c>
      <c r="J32" s="139">
        <f>I32-H32</f>
        <v>87051.1</v>
      </c>
      <c r="K32" s="23"/>
      <c r="L32" s="23"/>
      <c r="M32" s="162"/>
    </row>
    <row r="33" spans="1:13" ht="17.25" thickBot="1">
      <c r="A33" s="166" t="s">
        <v>97</v>
      </c>
      <c r="B33" s="167" t="s">
        <v>99</v>
      </c>
      <c r="C33" s="105" t="s">
        <v>100</v>
      </c>
      <c r="D33" s="80">
        <v>87301</v>
      </c>
      <c r="E33" s="96">
        <v>1100</v>
      </c>
      <c r="F33" s="96"/>
      <c r="G33" s="96">
        <v>850.1</v>
      </c>
      <c r="H33" s="96">
        <f t="shared" si="0"/>
        <v>15669.198</v>
      </c>
      <c r="I33" s="138">
        <f t="shared" si="1"/>
        <v>102720.29800000001</v>
      </c>
      <c r="J33" s="139">
        <f t="shared" si="2"/>
        <v>87051.1</v>
      </c>
      <c r="K33" s="23"/>
      <c r="L33" s="23"/>
      <c r="M33" s="162"/>
    </row>
    <row r="34" spans="1:10" ht="13.5" thickBot="1">
      <c r="A34" s="61"/>
      <c r="B34" s="167"/>
      <c r="C34" s="105"/>
      <c r="D34" s="91"/>
      <c r="E34" s="127"/>
      <c r="F34" s="127"/>
      <c r="G34" s="127"/>
      <c r="H34" s="127"/>
      <c r="I34" s="96"/>
      <c r="J34" s="127"/>
    </row>
    <row r="35" spans="2:10" ht="13.5" thickBot="1">
      <c r="B35" s="129"/>
      <c r="D35" s="130"/>
      <c r="E35" s="130"/>
      <c r="F35" s="130"/>
      <c r="G35" s="130"/>
      <c r="H35" s="130"/>
      <c r="I35" s="130"/>
      <c r="J35" s="130"/>
    </row>
    <row r="36" spans="1:13" ht="16.5" thickBot="1">
      <c r="A36" s="308" t="s">
        <v>22</v>
      </c>
      <c r="B36" s="309"/>
      <c r="C36" s="309"/>
      <c r="D36" s="309"/>
      <c r="E36" s="309"/>
      <c r="F36" s="309"/>
      <c r="G36" s="309"/>
      <c r="H36" s="309"/>
      <c r="I36" s="309"/>
      <c r="J36" s="309"/>
      <c r="K36" s="160"/>
      <c r="L36" s="154"/>
      <c r="M36" s="161"/>
    </row>
    <row r="37" spans="1:13" ht="13.5" customHeight="1" thickBot="1">
      <c r="A37" s="261" t="s">
        <v>14</v>
      </c>
      <c r="B37" s="262"/>
      <c r="C37" s="168" t="s">
        <v>7</v>
      </c>
      <c r="D37" s="228" t="s">
        <v>0</v>
      </c>
      <c r="E37" s="112" t="s">
        <v>15</v>
      </c>
      <c r="F37" s="112"/>
      <c r="G37" s="147" t="s">
        <v>16</v>
      </c>
      <c r="H37" s="112" t="s">
        <v>167</v>
      </c>
      <c r="I37" s="112" t="s">
        <v>1</v>
      </c>
      <c r="J37" s="50" t="s">
        <v>69</v>
      </c>
      <c r="K37" s="256" t="s">
        <v>129</v>
      </c>
      <c r="L37" s="256"/>
      <c r="M37" s="257"/>
    </row>
    <row r="38" spans="1:15" ht="13.5" customHeight="1" thickBot="1">
      <c r="A38" s="137" t="s">
        <v>6</v>
      </c>
      <c r="B38" s="94" t="s">
        <v>23</v>
      </c>
      <c r="C38" s="95">
        <v>0.9</v>
      </c>
      <c r="D38" s="78">
        <v>77971</v>
      </c>
      <c r="E38" s="96">
        <v>1100</v>
      </c>
      <c r="F38" s="96">
        <v>0</v>
      </c>
      <c r="G38" s="96">
        <v>850.1</v>
      </c>
      <c r="H38" s="96">
        <f aca="true" t="shared" si="3" ref="H38:H55">(D38-E38-F38+G38)*18%</f>
        <v>13989.798</v>
      </c>
      <c r="I38" s="138">
        <f aca="true" t="shared" si="4" ref="I38:I55">D38-E38-F38+G38+H38</f>
        <v>91710.898</v>
      </c>
      <c r="J38" s="139">
        <f aca="true" t="shared" si="5" ref="J38:J55">I38-H38</f>
        <v>77721.1</v>
      </c>
      <c r="K38" s="259"/>
      <c r="L38" s="259"/>
      <c r="M38" s="260"/>
      <c r="O38" s="130"/>
    </row>
    <row r="39" spans="1:13" s="143" customFormat="1" ht="17.25" thickBot="1">
      <c r="A39" s="141" t="s">
        <v>107</v>
      </c>
      <c r="B39" s="99" t="s">
        <v>106</v>
      </c>
      <c r="C39" s="100">
        <v>1.2</v>
      </c>
      <c r="D39" s="79">
        <v>77522</v>
      </c>
      <c r="E39" s="96">
        <v>1100</v>
      </c>
      <c r="F39" s="96">
        <v>0</v>
      </c>
      <c r="G39" s="96">
        <v>850.1</v>
      </c>
      <c r="H39" s="96">
        <f t="shared" si="3"/>
        <v>13908.978000000001</v>
      </c>
      <c r="I39" s="138">
        <f t="shared" si="4"/>
        <v>91181.07800000001</v>
      </c>
      <c r="J39" s="139">
        <f t="shared" si="5"/>
        <v>77272.1</v>
      </c>
      <c r="K39" s="20" t="s">
        <v>130</v>
      </c>
      <c r="L39" s="20"/>
      <c r="M39" s="140">
        <v>300</v>
      </c>
    </row>
    <row r="40" spans="1:13" ht="17.25" thickBot="1">
      <c r="A40" s="141" t="s">
        <v>5</v>
      </c>
      <c r="B40" s="99" t="s">
        <v>172</v>
      </c>
      <c r="C40" s="100">
        <v>2.7</v>
      </c>
      <c r="D40" s="79">
        <v>73861</v>
      </c>
      <c r="E40" s="96">
        <v>1100</v>
      </c>
      <c r="F40" s="96">
        <v>0</v>
      </c>
      <c r="G40" s="96">
        <v>850.1</v>
      </c>
      <c r="H40" s="96">
        <f>(D40-E40-F40+G40)*18%</f>
        <v>13249.998000000001</v>
      </c>
      <c r="I40" s="138">
        <f>D40-E40-F40+G40+H40</f>
        <v>86861.09800000001</v>
      </c>
      <c r="J40" s="139">
        <f>I40-H40</f>
        <v>73611.1</v>
      </c>
      <c r="K40" s="21" t="s">
        <v>131</v>
      </c>
      <c r="L40" s="21"/>
      <c r="M40" s="142">
        <v>400</v>
      </c>
    </row>
    <row r="41" spans="1:13" ht="17.25" thickBot="1">
      <c r="A41" s="141" t="s">
        <v>5</v>
      </c>
      <c r="B41" s="125" t="s">
        <v>11</v>
      </c>
      <c r="C41" s="100">
        <v>8</v>
      </c>
      <c r="D41" s="79">
        <v>73861</v>
      </c>
      <c r="E41" s="96">
        <v>1100</v>
      </c>
      <c r="F41" s="96">
        <v>0</v>
      </c>
      <c r="G41" s="96">
        <v>850.1</v>
      </c>
      <c r="H41" s="96">
        <f t="shared" si="3"/>
        <v>13249.998000000001</v>
      </c>
      <c r="I41" s="138">
        <f t="shared" si="4"/>
        <v>86861.09800000001</v>
      </c>
      <c r="J41" s="139">
        <f t="shared" si="5"/>
        <v>73611.1</v>
      </c>
      <c r="K41" s="21" t="s">
        <v>132</v>
      </c>
      <c r="L41" s="21"/>
      <c r="M41" s="142">
        <v>500</v>
      </c>
    </row>
    <row r="42" spans="1:13" ht="17.25" thickBot="1">
      <c r="A42" s="141" t="s">
        <v>5</v>
      </c>
      <c r="B42" s="125" t="s">
        <v>108</v>
      </c>
      <c r="C42" s="100">
        <v>8</v>
      </c>
      <c r="D42" s="79">
        <v>75171</v>
      </c>
      <c r="E42" s="96">
        <v>1100</v>
      </c>
      <c r="F42" s="96">
        <v>0</v>
      </c>
      <c r="G42" s="96">
        <v>850.1</v>
      </c>
      <c r="H42" s="96">
        <f t="shared" si="3"/>
        <v>13485.798</v>
      </c>
      <c r="I42" s="138">
        <f t="shared" si="4"/>
        <v>88406.898</v>
      </c>
      <c r="J42" s="139">
        <f t="shared" si="5"/>
        <v>74921.1</v>
      </c>
      <c r="K42" s="21" t="s">
        <v>133</v>
      </c>
      <c r="L42" s="21"/>
      <c r="M42" s="142">
        <v>600</v>
      </c>
    </row>
    <row r="43" spans="1:13" s="143" customFormat="1" ht="17.25" thickBot="1">
      <c r="A43" s="141" t="s">
        <v>24</v>
      </c>
      <c r="B43" s="125" t="s">
        <v>89</v>
      </c>
      <c r="C43" s="100">
        <v>18</v>
      </c>
      <c r="D43" s="79">
        <v>74922</v>
      </c>
      <c r="E43" s="96">
        <v>1100</v>
      </c>
      <c r="F43" s="96">
        <v>0</v>
      </c>
      <c r="G43" s="96">
        <v>850.1</v>
      </c>
      <c r="H43" s="96">
        <f t="shared" si="3"/>
        <v>13440.978000000001</v>
      </c>
      <c r="I43" s="138">
        <f t="shared" si="4"/>
        <v>88113.07800000001</v>
      </c>
      <c r="J43" s="139">
        <f t="shared" si="5"/>
        <v>74672.1</v>
      </c>
      <c r="K43" s="21" t="s">
        <v>134</v>
      </c>
      <c r="L43" s="21"/>
      <c r="M43" s="142">
        <v>700</v>
      </c>
    </row>
    <row r="44" spans="1:13" ht="17.25" thickBot="1">
      <c r="A44" s="141" t="s">
        <v>9</v>
      </c>
      <c r="B44" s="102" t="s">
        <v>8</v>
      </c>
      <c r="C44" s="100">
        <v>1.2</v>
      </c>
      <c r="D44" s="79">
        <v>73511</v>
      </c>
      <c r="E44" s="96">
        <v>1100</v>
      </c>
      <c r="F44" s="96">
        <v>0</v>
      </c>
      <c r="G44" s="96">
        <v>850.1</v>
      </c>
      <c r="H44" s="96">
        <f t="shared" si="3"/>
        <v>13186.998000000001</v>
      </c>
      <c r="I44" s="138">
        <f t="shared" si="4"/>
        <v>86448.09800000001</v>
      </c>
      <c r="J44" s="139">
        <f t="shared" si="5"/>
        <v>73261.1</v>
      </c>
      <c r="K44" s="21" t="s">
        <v>135</v>
      </c>
      <c r="L44" s="21"/>
      <c r="M44" s="142">
        <v>750</v>
      </c>
    </row>
    <row r="45" spans="1:10" ht="13.5" thickBot="1">
      <c r="A45" s="141" t="s">
        <v>71</v>
      </c>
      <c r="B45" s="99" t="s">
        <v>70</v>
      </c>
      <c r="C45" s="100">
        <v>0.35</v>
      </c>
      <c r="D45" s="79">
        <v>76608</v>
      </c>
      <c r="E45" s="96">
        <v>1100</v>
      </c>
      <c r="F45" s="96">
        <v>0</v>
      </c>
      <c r="G45" s="96">
        <v>850.1</v>
      </c>
      <c r="H45" s="96">
        <f t="shared" si="3"/>
        <v>13744.458</v>
      </c>
      <c r="I45" s="138">
        <f t="shared" si="4"/>
        <v>90102.558</v>
      </c>
      <c r="J45" s="139">
        <f t="shared" si="5"/>
        <v>76358.1</v>
      </c>
    </row>
    <row r="46" spans="1:10" ht="13.5" thickBot="1">
      <c r="A46" s="141" t="s">
        <v>10</v>
      </c>
      <c r="B46" s="102" t="s">
        <v>113</v>
      </c>
      <c r="C46" s="100">
        <v>0.28</v>
      </c>
      <c r="D46" s="79">
        <v>77083</v>
      </c>
      <c r="E46" s="96">
        <v>1100</v>
      </c>
      <c r="F46" s="96">
        <v>0</v>
      </c>
      <c r="G46" s="96">
        <v>850.1</v>
      </c>
      <c r="H46" s="96">
        <f t="shared" si="3"/>
        <v>13829.958</v>
      </c>
      <c r="I46" s="138">
        <f t="shared" si="4"/>
        <v>90663.058</v>
      </c>
      <c r="J46" s="139">
        <f t="shared" si="5"/>
        <v>76833.1</v>
      </c>
    </row>
    <row r="47" spans="1:13" ht="17.25" thickBot="1">
      <c r="A47" s="141" t="s">
        <v>10</v>
      </c>
      <c r="B47" s="102" t="s">
        <v>112</v>
      </c>
      <c r="C47" s="145">
        <v>0.22</v>
      </c>
      <c r="D47" s="217">
        <v>77083</v>
      </c>
      <c r="E47" s="96">
        <v>1100</v>
      </c>
      <c r="F47" s="96">
        <v>0</v>
      </c>
      <c r="G47" s="96">
        <v>850.1</v>
      </c>
      <c r="H47" s="96">
        <f t="shared" si="3"/>
        <v>13829.958</v>
      </c>
      <c r="I47" s="138">
        <f t="shared" si="4"/>
        <v>90663.058</v>
      </c>
      <c r="J47" s="139">
        <f t="shared" si="5"/>
        <v>76833.1</v>
      </c>
      <c r="K47" s="23"/>
      <c r="L47" s="23"/>
      <c r="M47" s="162"/>
    </row>
    <row r="48" spans="1:13" ht="14.25" thickBot="1">
      <c r="A48" s="141" t="s">
        <v>33</v>
      </c>
      <c r="B48" s="99" t="s">
        <v>34</v>
      </c>
      <c r="C48" s="100">
        <v>0.43</v>
      </c>
      <c r="D48" s="79">
        <v>81293</v>
      </c>
      <c r="E48" s="96">
        <v>1100</v>
      </c>
      <c r="F48" s="96">
        <v>0</v>
      </c>
      <c r="G48" s="96">
        <v>850.1</v>
      </c>
      <c r="H48" s="96">
        <f t="shared" si="3"/>
        <v>14587.758</v>
      </c>
      <c r="I48" s="138">
        <f t="shared" si="4"/>
        <v>95630.85800000001</v>
      </c>
      <c r="J48" s="139">
        <f t="shared" si="5"/>
        <v>81043.1</v>
      </c>
      <c r="K48" s="64" t="s">
        <v>75</v>
      </c>
      <c r="L48" s="143"/>
      <c r="M48" s="143"/>
    </row>
    <row r="49" spans="1:13" s="143" customFormat="1" ht="13.5" thickBot="1">
      <c r="A49" s="141" t="s">
        <v>33</v>
      </c>
      <c r="B49" s="99" t="s">
        <v>93</v>
      </c>
      <c r="C49" s="100">
        <v>0.22</v>
      </c>
      <c r="D49" s="79">
        <v>82743</v>
      </c>
      <c r="E49" s="96">
        <v>1100</v>
      </c>
      <c r="F49" s="96">
        <v>0</v>
      </c>
      <c r="G49" s="96">
        <v>850.1</v>
      </c>
      <c r="H49" s="96">
        <f t="shared" si="3"/>
        <v>14848.758</v>
      </c>
      <c r="I49" s="138">
        <f t="shared" si="4"/>
        <v>97341.85800000001</v>
      </c>
      <c r="J49" s="139">
        <f t="shared" si="5"/>
        <v>82493.1</v>
      </c>
      <c r="K49" s="128"/>
      <c r="L49" s="128"/>
      <c r="M49" s="175"/>
    </row>
    <row r="50" spans="1:13" ht="13.5" thickBot="1">
      <c r="A50" s="141" t="s">
        <v>33</v>
      </c>
      <c r="B50" s="99" t="s">
        <v>91</v>
      </c>
      <c r="C50" s="100"/>
      <c r="D50" s="79">
        <v>76663</v>
      </c>
      <c r="E50" s="96">
        <v>1100</v>
      </c>
      <c r="F50" s="96">
        <v>0</v>
      </c>
      <c r="G50" s="96">
        <v>850.1</v>
      </c>
      <c r="H50" s="96">
        <f t="shared" si="3"/>
        <v>13754.358</v>
      </c>
      <c r="I50" s="138">
        <f t="shared" si="4"/>
        <v>90167.45800000001</v>
      </c>
      <c r="J50" s="139">
        <f t="shared" si="5"/>
        <v>76413.1</v>
      </c>
      <c r="K50" s="146"/>
      <c r="L50" s="146"/>
      <c r="M50" s="146"/>
    </row>
    <row r="51" spans="1:10" ht="13.5" thickBot="1">
      <c r="A51" s="141" t="s">
        <v>33</v>
      </c>
      <c r="B51" s="99" t="s">
        <v>111</v>
      </c>
      <c r="C51" s="100"/>
      <c r="D51" s="79">
        <v>80733</v>
      </c>
      <c r="E51" s="96">
        <v>1100</v>
      </c>
      <c r="F51" s="96">
        <v>0</v>
      </c>
      <c r="G51" s="96">
        <v>850.1</v>
      </c>
      <c r="H51" s="96">
        <f t="shared" si="3"/>
        <v>14486.958</v>
      </c>
      <c r="I51" s="138">
        <f t="shared" si="4"/>
        <v>94970.058</v>
      </c>
      <c r="J51" s="139">
        <f t="shared" si="5"/>
        <v>80483.1</v>
      </c>
    </row>
    <row r="52" spans="1:10" ht="13.5" thickBot="1">
      <c r="A52" s="141" t="s">
        <v>2</v>
      </c>
      <c r="B52" s="125" t="s">
        <v>3</v>
      </c>
      <c r="C52" s="100" t="s">
        <v>27</v>
      </c>
      <c r="D52" s="79">
        <v>70414</v>
      </c>
      <c r="E52" s="124">
        <v>0</v>
      </c>
      <c r="F52" s="96">
        <v>0</v>
      </c>
      <c r="G52" s="96">
        <v>850.1</v>
      </c>
      <c r="H52" s="96">
        <f t="shared" si="3"/>
        <v>12827.538</v>
      </c>
      <c r="I52" s="138">
        <f t="shared" si="4"/>
        <v>84091.638</v>
      </c>
      <c r="J52" s="139">
        <f t="shared" si="5"/>
        <v>71264.1</v>
      </c>
    </row>
    <row r="53" spans="1:13" ht="13.5" thickBot="1">
      <c r="A53" s="141" t="s">
        <v>2</v>
      </c>
      <c r="B53" s="125" t="s">
        <v>4</v>
      </c>
      <c r="C53" s="100" t="s">
        <v>27</v>
      </c>
      <c r="D53" s="79">
        <v>65665</v>
      </c>
      <c r="E53" s="124">
        <v>0</v>
      </c>
      <c r="F53" s="96">
        <v>0</v>
      </c>
      <c r="G53" s="96">
        <v>850.1</v>
      </c>
      <c r="H53" s="96">
        <f t="shared" si="3"/>
        <v>11972.718</v>
      </c>
      <c r="I53" s="138">
        <f t="shared" si="4"/>
        <v>78487.818</v>
      </c>
      <c r="J53" s="139">
        <f t="shared" si="5"/>
        <v>66515.1</v>
      </c>
      <c r="K53" s="146"/>
      <c r="L53" s="146"/>
      <c r="M53" s="146"/>
    </row>
    <row r="54" spans="1:10" ht="13.5" thickBot="1">
      <c r="A54" s="141" t="s">
        <v>2</v>
      </c>
      <c r="B54" s="99" t="s">
        <v>13</v>
      </c>
      <c r="C54" s="100" t="s">
        <v>27</v>
      </c>
      <c r="D54" s="79">
        <v>65954</v>
      </c>
      <c r="E54" s="124">
        <v>0</v>
      </c>
      <c r="F54" s="96">
        <v>0</v>
      </c>
      <c r="G54" s="96">
        <v>850.1</v>
      </c>
      <c r="H54" s="96">
        <f t="shared" si="3"/>
        <v>12024.738000000001</v>
      </c>
      <c r="I54" s="138">
        <f t="shared" si="4"/>
        <v>78828.838</v>
      </c>
      <c r="J54" s="139">
        <f t="shared" si="5"/>
        <v>66804.1</v>
      </c>
    </row>
    <row r="55" spans="1:10" ht="13.5" thickBot="1">
      <c r="A55" s="61" t="s">
        <v>2</v>
      </c>
      <c r="B55" s="17" t="s">
        <v>28</v>
      </c>
      <c r="C55" s="105" t="s">
        <v>27</v>
      </c>
      <c r="D55" s="80">
        <v>69526</v>
      </c>
      <c r="E55" s="127">
        <v>0</v>
      </c>
      <c r="F55" s="96">
        <v>0</v>
      </c>
      <c r="G55" s="96">
        <v>850.1</v>
      </c>
      <c r="H55" s="96">
        <f t="shared" si="3"/>
        <v>12667.698</v>
      </c>
      <c r="I55" s="138">
        <f t="shared" si="4"/>
        <v>83043.79800000001</v>
      </c>
      <c r="J55" s="139">
        <f t="shared" si="5"/>
        <v>70376.1</v>
      </c>
    </row>
    <row r="56" spans="2:10" ht="13.5" thickBot="1">
      <c r="B56" s="129"/>
      <c r="D56" s="130"/>
      <c r="E56" s="130"/>
      <c r="F56" s="130"/>
      <c r="G56" s="130"/>
      <c r="H56" s="130"/>
      <c r="I56" s="130"/>
      <c r="J56" s="130"/>
    </row>
    <row r="57" spans="1:10" ht="16.5" thickBot="1">
      <c r="A57" s="302" t="s">
        <v>25</v>
      </c>
      <c r="B57" s="310"/>
      <c r="C57" s="310"/>
      <c r="D57" s="310"/>
      <c r="E57" s="310"/>
      <c r="F57" s="310"/>
      <c r="G57" s="310"/>
      <c r="H57" s="310"/>
      <c r="I57" s="310"/>
      <c r="J57" s="310"/>
    </row>
    <row r="58" spans="1:10" ht="13.5" thickBot="1">
      <c r="A58" s="250" t="s">
        <v>14</v>
      </c>
      <c r="B58" s="251"/>
      <c r="C58" s="147" t="s">
        <v>7</v>
      </c>
      <c r="D58" s="112" t="s">
        <v>0</v>
      </c>
      <c r="E58" s="112" t="s">
        <v>15</v>
      </c>
      <c r="F58" s="112"/>
      <c r="G58" s="147" t="s">
        <v>16</v>
      </c>
      <c r="H58" s="112" t="s">
        <v>167</v>
      </c>
      <c r="I58" s="112" t="s">
        <v>1</v>
      </c>
      <c r="J58" s="51" t="s">
        <v>69</v>
      </c>
    </row>
    <row r="59" spans="1:13" ht="13.5" thickBot="1">
      <c r="A59" s="148" t="s">
        <v>30</v>
      </c>
      <c r="B59" s="116" t="s">
        <v>80</v>
      </c>
      <c r="C59" s="95">
        <v>0.92</v>
      </c>
      <c r="D59" s="218">
        <v>73911</v>
      </c>
      <c r="E59" s="96">
        <v>1100</v>
      </c>
      <c r="F59" s="96">
        <v>0</v>
      </c>
      <c r="G59" s="96">
        <v>850.1</v>
      </c>
      <c r="H59" s="96">
        <f aca="true" t="shared" si="6" ref="H59:H68">(D59-E59-F59+G59)*18%</f>
        <v>13258.998000000001</v>
      </c>
      <c r="I59" s="138">
        <f aca="true" t="shared" si="7" ref="I59:I68">D59-E59-F59+G59+H59</f>
        <v>86920.09800000001</v>
      </c>
      <c r="J59" s="139">
        <f aca="true" t="shared" si="8" ref="J59:J68">I59-H59</f>
        <v>73661.1</v>
      </c>
      <c r="L59" s="149"/>
      <c r="M59" s="157"/>
    </row>
    <row r="60" spans="1:13" ht="13.5" thickBot="1">
      <c r="A60" s="150" t="s">
        <v>173</v>
      </c>
      <c r="B60" s="118" t="s">
        <v>170</v>
      </c>
      <c r="C60" s="100">
        <v>1.1</v>
      </c>
      <c r="D60" s="219">
        <v>73911</v>
      </c>
      <c r="E60" s="96">
        <v>1100</v>
      </c>
      <c r="F60" s="96">
        <v>0</v>
      </c>
      <c r="G60" s="96">
        <v>850.1</v>
      </c>
      <c r="H60" s="96">
        <f t="shared" si="6"/>
        <v>13258.998000000001</v>
      </c>
      <c r="I60" s="138">
        <f t="shared" si="7"/>
        <v>86920.09800000001</v>
      </c>
      <c r="J60" s="139">
        <f>I60-H60</f>
        <v>73661.1</v>
      </c>
      <c r="L60" s="149"/>
      <c r="M60" s="157"/>
    </row>
    <row r="61" spans="1:13" ht="13.5" thickBot="1">
      <c r="A61" s="150" t="s">
        <v>30</v>
      </c>
      <c r="B61" s="118" t="s">
        <v>120</v>
      </c>
      <c r="C61" s="100">
        <v>2</v>
      </c>
      <c r="D61" s="219">
        <v>73911</v>
      </c>
      <c r="E61" s="96">
        <v>1100</v>
      </c>
      <c r="F61" s="96">
        <v>0</v>
      </c>
      <c r="G61" s="96">
        <v>850.1</v>
      </c>
      <c r="H61" s="96">
        <f t="shared" si="6"/>
        <v>13258.998000000001</v>
      </c>
      <c r="I61" s="138">
        <f t="shared" si="7"/>
        <v>86920.09800000001</v>
      </c>
      <c r="J61" s="139">
        <f t="shared" si="8"/>
        <v>73661.1</v>
      </c>
      <c r="L61" s="149"/>
      <c r="M61" s="157"/>
    </row>
    <row r="62" spans="1:13" ht="13.5" thickBot="1">
      <c r="A62" s="150" t="s">
        <v>30</v>
      </c>
      <c r="B62" s="118" t="s">
        <v>169</v>
      </c>
      <c r="C62" s="100">
        <v>3</v>
      </c>
      <c r="D62" s="219">
        <v>75193</v>
      </c>
      <c r="E62" s="96">
        <v>1100</v>
      </c>
      <c r="F62" s="96">
        <v>0</v>
      </c>
      <c r="G62" s="96">
        <v>850.1</v>
      </c>
      <c r="H62" s="96">
        <f t="shared" si="6"/>
        <v>13489.758</v>
      </c>
      <c r="I62" s="138">
        <f t="shared" si="7"/>
        <v>88432.85800000001</v>
      </c>
      <c r="J62" s="139">
        <f t="shared" si="8"/>
        <v>74943.1</v>
      </c>
      <c r="L62" s="149"/>
      <c r="M62" s="176"/>
    </row>
    <row r="63" spans="1:13" ht="13.5" thickBot="1">
      <c r="A63" s="150" t="s">
        <v>74</v>
      </c>
      <c r="B63" s="118" t="s">
        <v>12</v>
      </c>
      <c r="C63" s="100">
        <v>4.2</v>
      </c>
      <c r="D63" s="219">
        <v>82302</v>
      </c>
      <c r="E63" s="96">
        <v>1100</v>
      </c>
      <c r="F63" s="96">
        <v>0</v>
      </c>
      <c r="G63" s="96">
        <v>850.1</v>
      </c>
      <c r="H63" s="96">
        <f t="shared" si="6"/>
        <v>14769.378</v>
      </c>
      <c r="I63" s="138">
        <f t="shared" si="7"/>
        <v>96821.478</v>
      </c>
      <c r="J63" s="139">
        <f t="shared" si="8"/>
        <v>82052.1</v>
      </c>
      <c r="L63" s="149"/>
      <c r="M63" s="176"/>
    </row>
    <row r="64" spans="1:13" ht="13.5" thickBot="1">
      <c r="A64" s="150" t="s">
        <v>36</v>
      </c>
      <c r="B64" s="118" t="s">
        <v>35</v>
      </c>
      <c r="C64" s="100">
        <v>6.5</v>
      </c>
      <c r="D64" s="219">
        <v>81491</v>
      </c>
      <c r="E64" s="96">
        <v>1100</v>
      </c>
      <c r="F64" s="96">
        <v>0</v>
      </c>
      <c r="G64" s="96">
        <v>850.1</v>
      </c>
      <c r="H64" s="96">
        <f t="shared" si="6"/>
        <v>14623.398000000001</v>
      </c>
      <c r="I64" s="138">
        <f t="shared" si="7"/>
        <v>95864.498</v>
      </c>
      <c r="J64" s="139">
        <f t="shared" si="8"/>
        <v>81241.1</v>
      </c>
      <c r="L64" s="149"/>
      <c r="M64" s="176"/>
    </row>
    <row r="65" spans="1:13" ht="13.5" thickBot="1">
      <c r="A65" s="150" t="s">
        <v>73</v>
      </c>
      <c r="B65" s="118" t="s">
        <v>72</v>
      </c>
      <c r="C65" s="100">
        <v>50</v>
      </c>
      <c r="D65" s="219">
        <v>82771</v>
      </c>
      <c r="E65" s="96">
        <v>1100</v>
      </c>
      <c r="F65" s="96">
        <v>0</v>
      </c>
      <c r="G65" s="96">
        <v>850.1</v>
      </c>
      <c r="H65" s="96">
        <f t="shared" si="6"/>
        <v>14853.798</v>
      </c>
      <c r="I65" s="138">
        <f t="shared" si="7"/>
        <v>97374.898</v>
      </c>
      <c r="J65" s="139">
        <f t="shared" si="8"/>
        <v>82521.1</v>
      </c>
      <c r="L65" s="149"/>
      <c r="M65" s="176"/>
    </row>
    <row r="66" spans="1:13" ht="13.5" thickBot="1">
      <c r="A66" s="150" t="s">
        <v>2</v>
      </c>
      <c r="B66" s="118" t="s">
        <v>29</v>
      </c>
      <c r="C66" s="100" t="s">
        <v>27</v>
      </c>
      <c r="D66" s="219">
        <v>74745</v>
      </c>
      <c r="E66" s="124">
        <v>0</v>
      </c>
      <c r="F66" s="96">
        <v>0</v>
      </c>
      <c r="G66" s="96">
        <v>850.1</v>
      </c>
      <c r="H66" s="96">
        <f t="shared" si="6"/>
        <v>13607.118</v>
      </c>
      <c r="I66" s="138">
        <f t="shared" si="7"/>
        <v>89202.21800000001</v>
      </c>
      <c r="J66" s="139">
        <f t="shared" si="8"/>
        <v>75595.1</v>
      </c>
      <c r="L66" s="149"/>
      <c r="M66" s="176"/>
    </row>
    <row r="67" spans="1:13" ht="13.5" thickBot="1">
      <c r="A67" s="150" t="s">
        <v>2</v>
      </c>
      <c r="B67" s="118" t="s">
        <v>31</v>
      </c>
      <c r="C67" s="100" t="s">
        <v>27</v>
      </c>
      <c r="D67" s="219">
        <v>73934</v>
      </c>
      <c r="E67" s="124">
        <v>0</v>
      </c>
      <c r="F67" s="96">
        <v>0</v>
      </c>
      <c r="G67" s="96">
        <v>850.1</v>
      </c>
      <c r="H67" s="96">
        <f t="shared" si="6"/>
        <v>13461.138</v>
      </c>
      <c r="I67" s="138">
        <f t="shared" si="7"/>
        <v>88245.23800000001</v>
      </c>
      <c r="J67" s="139">
        <f t="shared" si="8"/>
        <v>74784.1</v>
      </c>
      <c r="L67" s="149"/>
      <c r="M67" s="176"/>
    </row>
    <row r="68" spans="1:13" ht="13.5" thickBot="1">
      <c r="A68" s="151" t="s">
        <v>2</v>
      </c>
      <c r="B68" s="152" t="s">
        <v>32</v>
      </c>
      <c r="C68" s="105" t="s">
        <v>27</v>
      </c>
      <c r="D68" s="220">
        <v>66354</v>
      </c>
      <c r="E68" s="127">
        <v>0</v>
      </c>
      <c r="F68" s="96">
        <v>0</v>
      </c>
      <c r="G68" s="96">
        <v>850.1</v>
      </c>
      <c r="H68" s="96">
        <f t="shared" si="6"/>
        <v>12096.738000000001</v>
      </c>
      <c r="I68" s="138">
        <f t="shared" si="7"/>
        <v>79300.838</v>
      </c>
      <c r="J68" s="139">
        <f t="shared" si="8"/>
        <v>67204.1</v>
      </c>
      <c r="L68" s="149"/>
      <c r="M68" s="176"/>
    </row>
    <row r="69" spans="12:13" ht="12.75">
      <c r="L69" s="149"/>
      <c r="M69" s="176"/>
    </row>
    <row r="70" spans="1:13" ht="13.5">
      <c r="A70" s="18"/>
      <c r="L70" s="149"/>
      <c r="M70" s="176"/>
    </row>
    <row r="71" spans="12:13" ht="12.75">
      <c r="L71" s="157"/>
      <c r="M71" s="157"/>
    </row>
    <row r="72" spans="12:13" ht="12.75">
      <c r="L72" s="157"/>
      <c r="M72" s="157"/>
    </row>
    <row r="73" spans="12:13" ht="12.75">
      <c r="L73" s="157"/>
      <c r="M73" s="157"/>
    </row>
  </sheetData>
  <sheetProtection/>
  <mergeCells count="14">
    <mergeCell ref="K37:M38"/>
    <mergeCell ref="A9:J9"/>
    <mergeCell ref="A10:J10"/>
    <mergeCell ref="A11:B11"/>
    <mergeCell ref="A58:B58"/>
    <mergeCell ref="A36:J36"/>
    <mergeCell ref="A37:B37"/>
    <mergeCell ref="A57:J57"/>
    <mergeCell ref="B5:J5"/>
    <mergeCell ref="A6:J6"/>
    <mergeCell ref="A1:J1"/>
    <mergeCell ref="B3:J3"/>
    <mergeCell ref="B4:J4"/>
    <mergeCell ref="K9:M10"/>
  </mergeCells>
  <printOptions/>
  <pageMargins left="0.708661417322835" right="0.708661417322835" top="0.248031496" bottom="0.248031496" header="0.31496062992126" footer="0.31496062992126"/>
  <pageSetup horizontalDpi="300" verticalDpi="3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31">
      <selection activeCell="K13" sqref="K13"/>
    </sheetView>
  </sheetViews>
  <sheetFormatPr defaultColWidth="9.140625" defaultRowHeight="12.75"/>
  <cols>
    <col min="1" max="1" width="20.140625" style="128" customWidth="1"/>
    <col min="2" max="2" width="24.8515625" style="128" bestFit="1" customWidth="1"/>
    <col min="3" max="3" width="6.28125" style="128" bestFit="1" customWidth="1"/>
    <col min="4" max="4" width="13.7109375" style="128" bestFit="1" customWidth="1"/>
    <col min="5" max="5" width="7.57421875" style="128" bestFit="1" customWidth="1"/>
    <col min="6" max="6" width="7.57421875" style="128" customWidth="1"/>
    <col min="7" max="7" width="10.140625" style="128" bestFit="1" customWidth="1"/>
    <col min="8" max="8" width="9.57421875" style="128" bestFit="1" customWidth="1"/>
    <col min="9" max="9" width="13.140625" style="128" bestFit="1" customWidth="1"/>
    <col min="10" max="16384" width="9.140625" style="128" customWidth="1"/>
  </cols>
  <sheetData>
    <row r="1" ht="13.5" thickBot="1"/>
    <row r="2" spans="1:8" ht="23.25">
      <c r="A2" s="299" t="s">
        <v>87</v>
      </c>
      <c r="B2" s="299"/>
      <c r="C2" s="299"/>
      <c r="D2" s="299"/>
      <c r="E2" s="299"/>
      <c r="F2" s="299"/>
      <c r="G2" s="299"/>
      <c r="H2" s="299"/>
    </row>
    <row r="3" spans="1:8" ht="16.5">
      <c r="A3" s="311" t="s">
        <v>88</v>
      </c>
      <c r="B3" s="311"/>
      <c r="C3" s="311"/>
      <c r="D3" s="311"/>
      <c r="E3" s="311"/>
      <c r="F3" s="311"/>
      <c r="G3" s="311"/>
      <c r="H3" s="311"/>
    </row>
    <row r="4" spans="1:8" ht="15">
      <c r="A4" s="245" t="s">
        <v>83</v>
      </c>
      <c r="B4" s="245"/>
      <c r="C4" s="245"/>
      <c r="D4" s="245"/>
      <c r="E4" s="245"/>
      <c r="F4" s="245"/>
      <c r="G4" s="245"/>
      <c r="H4" s="245"/>
    </row>
    <row r="5" spans="1:8" ht="15">
      <c r="A5" s="245" t="s">
        <v>84</v>
      </c>
      <c r="B5" s="245"/>
      <c r="C5" s="245"/>
      <c r="D5" s="245"/>
      <c r="E5" s="245"/>
      <c r="F5" s="245"/>
      <c r="G5" s="245"/>
      <c r="H5" s="245"/>
    </row>
    <row r="6" spans="1:8" ht="15">
      <c r="A6" s="245" t="s">
        <v>85</v>
      </c>
      <c r="B6" s="245"/>
      <c r="C6" s="245"/>
      <c r="D6" s="245"/>
      <c r="E6" s="245"/>
      <c r="F6" s="245"/>
      <c r="G6" s="245"/>
      <c r="H6" s="245"/>
    </row>
    <row r="7" spans="1:8" ht="18">
      <c r="A7" s="316" t="s">
        <v>86</v>
      </c>
      <c r="B7" s="316"/>
      <c r="C7" s="316"/>
      <c r="D7" s="316"/>
      <c r="E7" s="316"/>
      <c r="F7" s="316"/>
      <c r="G7" s="316"/>
      <c r="H7" s="316"/>
    </row>
    <row r="8" spans="1:8" ht="18.75" thickBot="1">
      <c r="A8" s="177"/>
      <c r="B8" s="177"/>
      <c r="C8" s="177"/>
      <c r="D8" s="177"/>
      <c r="E8" s="177"/>
      <c r="F8" s="177"/>
      <c r="G8" s="177"/>
      <c r="H8" s="177"/>
    </row>
    <row r="9" spans="1:9" ht="15.75" thickBot="1">
      <c r="A9" s="312" t="s">
        <v>182</v>
      </c>
      <c r="B9" s="313"/>
      <c r="C9" s="313"/>
      <c r="D9" s="313"/>
      <c r="E9" s="313"/>
      <c r="F9" s="313"/>
      <c r="G9" s="313"/>
      <c r="H9" s="313"/>
      <c r="I9" s="314"/>
    </row>
    <row r="10" spans="1:9" ht="16.5" thickBot="1">
      <c r="A10" s="252" t="s">
        <v>26</v>
      </c>
      <c r="B10" s="253"/>
      <c r="C10" s="253"/>
      <c r="D10" s="253"/>
      <c r="E10" s="253"/>
      <c r="F10" s="253"/>
      <c r="G10" s="253"/>
      <c r="H10" s="253"/>
      <c r="I10" s="254"/>
    </row>
    <row r="11" spans="1:9" ht="13.5" thickBot="1">
      <c r="A11" s="317" t="s">
        <v>14</v>
      </c>
      <c r="B11" s="318"/>
      <c r="C11" s="131" t="s">
        <v>7</v>
      </c>
      <c r="D11" s="133" t="s">
        <v>0</v>
      </c>
      <c r="E11" s="133" t="s">
        <v>137</v>
      </c>
      <c r="F11" s="133"/>
      <c r="G11" s="132" t="s">
        <v>168</v>
      </c>
      <c r="H11" s="134" t="s">
        <v>1</v>
      </c>
      <c r="I11" s="70" t="s">
        <v>69</v>
      </c>
    </row>
    <row r="12" spans="1:9" ht="12.75">
      <c r="A12" s="178" t="s">
        <v>155</v>
      </c>
      <c r="B12" s="179" t="s">
        <v>102</v>
      </c>
      <c r="C12" s="136">
        <v>11</v>
      </c>
      <c r="D12" s="225">
        <v>81511</v>
      </c>
      <c r="E12" s="122">
        <v>1100</v>
      </c>
      <c r="F12" s="122"/>
      <c r="G12" s="180">
        <f>(D12-E12)*18%</f>
        <v>14473.98</v>
      </c>
      <c r="H12" s="122">
        <f>D12-E12+G12</f>
        <v>94884.98</v>
      </c>
      <c r="I12" s="122">
        <f>H12-G12</f>
        <v>80411</v>
      </c>
    </row>
    <row r="13" spans="1:9" ht="12.75">
      <c r="A13" s="181" t="s">
        <v>155</v>
      </c>
      <c r="B13" s="99" t="s">
        <v>138</v>
      </c>
      <c r="C13" s="100" t="s">
        <v>101</v>
      </c>
      <c r="D13" s="79">
        <v>80711</v>
      </c>
      <c r="E13" s="124">
        <v>1100</v>
      </c>
      <c r="F13" s="124"/>
      <c r="G13" s="90">
        <f aca="true" t="shared" si="0" ref="G13:G33">(D13-E13)*18%</f>
        <v>14329.98</v>
      </c>
      <c r="H13" s="124">
        <f aca="true" t="shared" si="1" ref="H13:H33">D13-E13+G13</f>
        <v>93940.98</v>
      </c>
      <c r="I13" s="122">
        <f aca="true" t="shared" si="2" ref="I13:I33">H13-G13</f>
        <v>79611</v>
      </c>
    </row>
    <row r="14" spans="1:9" ht="12.75">
      <c r="A14" s="181" t="s">
        <v>155</v>
      </c>
      <c r="B14" s="99" t="s">
        <v>20</v>
      </c>
      <c r="C14" s="100">
        <v>6</v>
      </c>
      <c r="D14" s="79">
        <v>81861</v>
      </c>
      <c r="E14" s="124">
        <v>1100</v>
      </c>
      <c r="F14" s="124"/>
      <c r="G14" s="90">
        <f t="shared" si="0"/>
        <v>14536.98</v>
      </c>
      <c r="H14" s="124">
        <f t="shared" si="1"/>
        <v>95297.98</v>
      </c>
      <c r="I14" s="122">
        <f t="shared" si="2"/>
        <v>80761</v>
      </c>
    </row>
    <row r="15" spans="1:9" ht="12.75">
      <c r="A15" s="181" t="s">
        <v>155</v>
      </c>
      <c r="B15" s="99" t="s">
        <v>21</v>
      </c>
      <c r="C15" s="100">
        <v>3</v>
      </c>
      <c r="D15" s="79">
        <v>82061</v>
      </c>
      <c r="E15" s="124">
        <v>1100</v>
      </c>
      <c r="F15" s="124"/>
      <c r="G15" s="90">
        <f t="shared" si="0"/>
        <v>14572.98</v>
      </c>
      <c r="H15" s="124">
        <f t="shared" si="1"/>
        <v>95533.98</v>
      </c>
      <c r="I15" s="122">
        <f t="shared" si="2"/>
        <v>80961</v>
      </c>
    </row>
    <row r="16" spans="1:9" ht="12.75">
      <c r="A16" s="181" t="s">
        <v>155</v>
      </c>
      <c r="B16" s="99" t="s">
        <v>164</v>
      </c>
      <c r="C16" s="100">
        <v>3.4</v>
      </c>
      <c r="D16" s="79">
        <v>84891</v>
      </c>
      <c r="E16" s="124">
        <v>1100</v>
      </c>
      <c r="F16" s="124"/>
      <c r="G16" s="90">
        <f t="shared" si="0"/>
        <v>15082.38</v>
      </c>
      <c r="H16" s="124">
        <f>D16-E16+G16</f>
        <v>98873.38</v>
      </c>
      <c r="I16" s="122">
        <f t="shared" si="2"/>
        <v>83791</v>
      </c>
    </row>
    <row r="17" spans="1:9" ht="12.75">
      <c r="A17" s="181" t="s">
        <v>6</v>
      </c>
      <c r="B17" s="99" t="s">
        <v>17</v>
      </c>
      <c r="C17" s="100">
        <v>3</v>
      </c>
      <c r="D17" s="79">
        <v>82861</v>
      </c>
      <c r="E17" s="124">
        <v>1100</v>
      </c>
      <c r="F17" s="124"/>
      <c r="G17" s="90">
        <f t="shared" si="0"/>
        <v>14716.98</v>
      </c>
      <c r="H17" s="124">
        <f t="shared" si="1"/>
        <v>96477.98</v>
      </c>
      <c r="I17" s="122">
        <f t="shared" si="2"/>
        <v>81761</v>
      </c>
    </row>
    <row r="18" spans="1:9" ht="12.75">
      <c r="A18" s="181" t="s">
        <v>18</v>
      </c>
      <c r="B18" s="99" t="s">
        <v>19</v>
      </c>
      <c r="C18" s="100">
        <v>11</v>
      </c>
      <c r="D18" s="79">
        <v>82961</v>
      </c>
      <c r="E18" s="124">
        <v>1100</v>
      </c>
      <c r="F18" s="124"/>
      <c r="G18" s="90">
        <f t="shared" si="0"/>
        <v>14734.98</v>
      </c>
      <c r="H18" s="124">
        <f t="shared" si="1"/>
        <v>96595.98</v>
      </c>
      <c r="I18" s="122">
        <f t="shared" si="2"/>
        <v>81861</v>
      </c>
    </row>
    <row r="19" spans="1:9" ht="12.75">
      <c r="A19" s="181" t="s">
        <v>156</v>
      </c>
      <c r="B19" s="99" t="s">
        <v>79</v>
      </c>
      <c r="C19" s="100">
        <v>12</v>
      </c>
      <c r="D19" s="79">
        <v>88641</v>
      </c>
      <c r="E19" s="124">
        <v>1100</v>
      </c>
      <c r="F19" s="124"/>
      <c r="G19" s="90">
        <f t="shared" si="0"/>
        <v>15757.38</v>
      </c>
      <c r="H19" s="124">
        <f t="shared" si="1"/>
        <v>103298.38</v>
      </c>
      <c r="I19" s="122">
        <f t="shared" si="2"/>
        <v>87541</v>
      </c>
    </row>
    <row r="20" spans="1:9" ht="12.75">
      <c r="A20" s="181" t="s">
        <v>156</v>
      </c>
      <c r="B20" s="99" t="s">
        <v>96</v>
      </c>
      <c r="C20" s="100"/>
      <c r="D20" s="79">
        <v>87841</v>
      </c>
      <c r="E20" s="124">
        <v>1100</v>
      </c>
      <c r="F20" s="124"/>
      <c r="G20" s="90">
        <f t="shared" si="0"/>
        <v>15613.38</v>
      </c>
      <c r="H20" s="124">
        <f t="shared" si="1"/>
        <v>102354.38</v>
      </c>
      <c r="I20" s="122">
        <f t="shared" si="2"/>
        <v>86741</v>
      </c>
    </row>
    <row r="21" spans="1:9" ht="12.75">
      <c r="A21" s="181" t="s">
        <v>104</v>
      </c>
      <c r="B21" s="99" t="s">
        <v>105</v>
      </c>
      <c r="C21" s="100">
        <v>12</v>
      </c>
      <c r="D21" s="79">
        <v>82041</v>
      </c>
      <c r="E21" s="124">
        <v>1100</v>
      </c>
      <c r="F21" s="124"/>
      <c r="G21" s="90">
        <f t="shared" si="0"/>
        <v>14569.38</v>
      </c>
      <c r="H21" s="124">
        <f t="shared" si="1"/>
        <v>95510.38</v>
      </c>
      <c r="I21" s="122">
        <f t="shared" si="2"/>
        <v>80941</v>
      </c>
    </row>
    <row r="22" spans="1:9" ht="12.75">
      <c r="A22" s="181" t="s">
        <v>104</v>
      </c>
      <c r="B22" s="99" t="s">
        <v>139</v>
      </c>
      <c r="C22" s="100">
        <v>10</v>
      </c>
      <c r="D22" s="79">
        <v>84141</v>
      </c>
      <c r="E22" s="124">
        <v>1100</v>
      </c>
      <c r="F22" s="124"/>
      <c r="G22" s="90">
        <f t="shared" si="0"/>
        <v>14947.38</v>
      </c>
      <c r="H22" s="124">
        <f t="shared" si="1"/>
        <v>97988.38</v>
      </c>
      <c r="I22" s="122">
        <f t="shared" si="2"/>
        <v>83041</v>
      </c>
    </row>
    <row r="23" spans="1:9" ht="12.75">
      <c r="A23" s="181" t="s">
        <v>95</v>
      </c>
      <c r="B23" s="99" t="s">
        <v>94</v>
      </c>
      <c r="C23" s="100">
        <v>1.9</v>
      </c>
      <c r="D23" s="79">
        <v>89691</v>
      </c>
      <c r="E23" s="124">
        <v>1100</v>
      </c>
      <c r="F23" s="124"/>
      <c r="G23" s="90">
        <f t="shared" si="0"/>
        <v>15946.38</v>
      </c>
      <c r="H23" s="124">
        <f t="shared" si="1"/>
        <v>104537.38</v>
      </c>
      <c r="I23" s="122">
        <f t="shared" si="2"/>
        <v>88591</v>
      </c>
    </row>
    <row r="24" spans="1:9" ht="12.75">
      <c r="A24" s="181" t="s">
        <v>104</v>
      </c>
      <c r="B24" s="99" t="s">
        <v>81</v>
      </c>
      <c r="C24" s="100">
        <v>3</v>
      </c>
      <c r="D24" s="79">
        <v>82841</v>
      </c>
      <c r="E24" s="124">
        <v>1100</v>
      </c>
      <c r="F24" s="124"/>
      <c r="G24" s="90">
        <f t="shared" si="0"/>
        <v>14713.38</v>
      </c>
      <c r="H24" s="124">
        <f t="shared" si="1"/>
        <v>96454.38</v>
      </c>
      <c r="I24" s="122">
        <f t="shared" si="2"/>
        <v>81741</v>
      </c>
    </row>
    <row r="25" spans="1:9" ht="12.75">
      <c r="A25" s="181" t="s">
        <v>104</v>
      </c>
      <c r="B25" s="99" t="s">
        <v>90</v>
      </c>
      <c r="C25" s="100">
        <v>8</v>
      </c>
      <c r="D25" s="79">
        <v>85891</v>
      </c>
      <c r="E25" s="124">
        <v>1100</v>
      </c>
      <c r="F25" s="124"/>
      <c r="G25" s="90">
        <f t="shared" si="0"/>
        <v>15262.38</v>
      </c>
      <c r="H25" s="124">
        <f t="shared" si="1"/>
        <v>100053.38</v>
      </c>
      <c r="I25" s="122">
        <f t="shared" si="2"/>
        <v>84791</v>
      </c>
    </row>
    <row r="26" spans="1:9" ht="12.75">
      <c r="A26" s="181" t="s">
        <v>104</v>
      </c>
      <c r="B26" s="99" t="s">
        <v>103</v>
      </c>
      <c r="C26" s="100"/>
      <c r="D26" s="79">
        <v>85091</v>
      </c>
      <c r="E26" s="124">
        <v>1100</v>
      </c>
      <c r="F26" s="124"/>
      <c r="G26" s="90">
        <f t="shared" si="0"/>
        <v>15118.38</v>
      </c>
      <c r="H26" s="124">
        <f t="shared" si="1"/>
        <v>99109.38</v>
      </c>
      <c r="I26" s="122">
        <f t="shared" si="2"/>
        <v>83991</v>
      </c>
    </row>
    <row r="27" spans="1:9" ht="12.75">
      <c r="A27" s="181" t="s">
        <v>160</v>
      </c>
      <c r="B27" s="99" t="s">
        <v>161</v>
      </c>
      <c r="C27" s="100">
        <v>40</v>
      </c>
      <c r="D27" s="79">
        <v>84341</v>
      </c>
      <c r="E27" s="124">
        <v>1100</v>
      </c>
      <c r="F27" s="124"/>
      <c r="G27" s="90">
        <f t="shared" si="0"/>
        <v>14983.38</v>
      </c>
      <c r="H27" s="124">
        <f aca="true" t="shared" si="3" ref="H27:H32">D27-E27+G27</f>
        <v>98224.38</v>
      </c>
      <c r="I27" s="122">
        <f t="shared" si="2"/>
        <v>83241</v>
      </c>
    </row>
    <row r="28" spans="1:9" ht="12.75">
      <c r="A28" s="181" t="s">
        <v>160</v>
      </c>
      <c r="B28" s="99" t="s">
        <v>159</v>
      </c>
      <c r="C28" s="100">
        <v>8</v>
      </c>
      <c r="D28" s="79">
        <v>82721</v>
      </c>
      <c r="E28" s="124">
        <v>1100</v>
      </c>
      <c r="F28" s="124"/>
      <c r="G28" s="90">
        <f t="shared" si="0"/>
        <v>14691.779999999999</v>
      </c>
      <c r="H28" s="124">
        <f t="shared" si="3"/>
        <v>96312.78</v>
      </c>
      <c r="I28" s="122">
        <f t="shared" si="2"/>
        <v>81621</v>
      </c>
    </row>
    <row r="29" spans="1:9" ht="12.75">
      <c r="A29" s="181" t="s">
        <v>160</v>
      </c>
      <c r="B29" s="99" t="s">
        <v>162</v>
      </c>
      <c r="C29" s="100">
        <v>65</v>
      </c>
      <c r="D29" s="79">
        <v>84391</v>
      </c>
      <c r="E29" s="124">
        <v>1100</v>
      </c>
      <c r="F29" s="124"/>
      <c r="G29" s="90">
        <f t="shared" si="0"/>
        <v>14992.38</v>
      </c>
      <c r="H29" s="124">
        <f t="shared" si="3"/>
        <v>98283.38</v>
      </c>
      <c r="I29" s="122">
        <f t="shared" si="2"/>
        <v>83291</v>
      </c>
    </row>
    <row r="30" spans="1:9" ht="12.75">
      <c r="A30" s="181" t="s">
        <v>160</v>
      </c>
      <c r="B30" s="99" t="s">
        <v>163</v>
      </c>
      <c r="C30" s="100">
        <v>55</v>
      </c>
      <c r="D30" s="79">
        <v>84341</v>
      </c>
      <c r="E30" s="124">
        <v>1100</v>
      </c>
      <c r="F30" s="124"/>
      <c r="G30" s="90">
        <f t="shared" si="0"/>
        <v>14983.38</v>
      </c>
      <c r="H30" s="124">
        <f t="shared" si="3"/>
        <v>98224.38</v>
      </c>
      <c r="I30" s="122">
        <f t="shared" si="2"/>
        <v>83241</v>
      </c>
    </row>
    <row r="31" spans="1:9" ht="12.75">
      <c r="A31" s="181" t="s">
        <v>166</v>
      </c>
      <c r="B31" s="99" t="s">
        <v>165</v>
      </c>
      <c r="C31" s="100">
        <v>3</v>
      </c>
      <c r="D31" s="79">
        <v>86611</v>
      </c>
      <c r="E31" s="124">
        <v>1100</v>
      </c>
      <c r="F31" s="124"/>
      <c r="G31" s="90">
        <f t="shared" si="0"/>
        <v>15391.98</v>
      </c>
      <c r="H31" s="124">
        <f t="shared" si="3"/>
        <v>100902.98</v>
      </c>
      <c r="I31" s="122">
        <f t="shared" si="2"/>
        <v>85511</v>
      </c>
    </row>
    <row r="32" spans="1:9" ht="12.75">
      <c r="A32" s="181"/>
      <c r="B32" s="99" t="s">
        <v>171</v>
      </c>
      <c r="C32" s="100"/>
      <c r="D32" s="79">
        <v>85961</v>
      </c>
      <c r="E32" s="124">
        <v>1100</v>
      </c>
      <c r="F32" s="124"/>
      <c r="G32" s="90">
        <f>(D32-E32)*18%</f>
        <v>15274.98</v>
      </c>
      <c r="H32" s="124">
        <f t="shared" si="3"/>
        <v>100135.98</v>
      </c>
      <c r="I32" s="122">
        <f>H32-G32</f>
        <v>84861</v>
      </c>
    </row>
    <row r="33" spans="1:9" ht="12.75">
      <c r="A33" s="33" t="s">
        <v>97</v>
      </c>
      <c r="B33" s="99" t="s">
        <v>140</v>
      </c>
      <c r="C33" s="100" t="s">
        <v>100</v>
      </c>
      <c r="D33" s="79">
        <v>85961</v>
      </c>
      <c r="E33" s="124">
        <v>1100</v>
      </c>
      <c r="F33" s="124"/>
      <c r="G33" s="90">
        <f t="shared" si="0"/>
        <v>15274.98</v>
      </c>
      <c r="H33" s="124">
        <f t="shared" si="1"/>
        <v>100135.98</v>
      </c>
      <c r="I33" s="122">
        <f t="shared" si="2"/>
        <v>84861</v>
      </c>
    </row>
    <row r="34" spans="1:9" ht="12.75">
      <c r="A34" s="181"/>
      <c r="B34" s="99"/>
      <c r="C34" s="100"/>
      <c r="D34" s="90"/>
      <c r="E34" s="124"/>
      <c r="F34" s="124"/>
      <c r="G34" s="90"/>
      <c r="H34" s="124"/>
      <c r="I34" s="182"/>
    </row>
    <row r="35" spans="1:9" ht="12.75">
      <c r="A35" s="181"/>
      <c r="B35" s="99"/>
      <c r="C35" s="100"/>
      <c r="D35" s="90"/>
      <c r="E35" s="124"/>
      <c r="F35" s="124"/>
      <c r="G35" s="90"/>
      <c r="H35" s="124"/>
      <c r="I35" s="182"/>
    </row>
    <row r="36" spans="2:8" ht="13.5" thickBot="1">
      <c r="B36" s="129"/>
      <c r="D36" s="130"/>
      <c r="E36" s="130"/>
      <c r="F36" s="130"/>
      <c r="G36" s="130"/>
      <c r="H36" s="130"/>
    </row>
    <row r="37" spans="1:9" ht="16.5" thickBot="1">
      <c r="A37" s="252" t="s">
        <v>22</v>
      </c>
      <c r="B37" s="253"/>
      <c r="C37" s="253"/>
      <c r="D37" s="253"/>
      <c r="E37" s="253"/>
      <c r="F37" s="253"/>
      <c r="G37" s="253"/>
      <c r="H37" s="253"/>
      <c r="I37" s="254"/>
    </row>
    <row r="38" spans="1:9" ht="13.5" thickBot="1">
      <c r="A38" s="261" t="s">
        <v>14</v>
      </c>
      <c r="B38" s="319"/>
      <c r="C38" s="183" t="s">
        <v>7</v>
      </c>
      <c r="D38" s="111" t="s">
        <v>0</v>
      </c>
      <c r="E38" s="111" t="s">
        <v>137</v>
      </c>
      <c r="F38" s="111"/>
      <c r="G38" s="147" t="s">
        <v>168</v>
      </c>
      <c r="H38" s="114" t="s">
        <v>1</v>
      </c>
      <c r="I38" s="50" t="s">
        <v>69</v>
      </c>
    </row>
    <row r="39" spans="1:9" ht="13.5" thickBot="1">
      <c r="A39" s="93" t="s">
        <v>6</v>
      </c>
      <c r="B39" s="94" t="s">
        <v>23</v>
      </c>
      <c r="C39" s="95">
        <v>0.9</v>
      </c>
      <c r="D39" s="78">
        <v>76538</v>
      </c>
      <c r="E39" s="96">
        <v>1100</v>
      </c>
      <c r="F39" s="96">
        <v>0</v>
      </c>
      <c r="G39" s="89">
        <f>(D39-E39-F39)*18%</f>
        <v>13578.84</v>
      </c>
      <c r="H39" s="96">
        <f>D39-E39-F39+G39</f>
        <v>89016.84</v>
      </c>
      <c r="I39" s="122">
        <f aca="true" t="shared" si="4" ref="I39:I56">H39-G39</f>
        <v>75438</v>
      </c>
    </row>
    <row r="40" spans="1:9" ht="13.5" thickBot="1">
      <c r="A40" s="123" t="s">
        <v>107</v>
      </c>
      <c r="B40" s="99" t="s">
        <v>106</v>
      </c>
      <c r="C40" s="100">
        <v>1.2</v>
      </c>
      <c r="D40" s="79">
        <v>76055</v>
      </c>
      <c r="E40" s="124">
        <v>1100</v>
      </c>
      <c r="F40" s="96">
        <v>0</v>
      </c>
      <c r="G40" s="89">
        <f aca="true" t="shared" si="5" ref="G40:G56">(D40-E40-F40)*18%</f>
        <v>13491.9</v>
      </c>
      <c r="H40" s="96">
        <f aca="true" t="shared" si="6" ref="H40:H56">D40-E40-F40+G40</f>
        <v>88446.9</v>
      </c>
      <c r="I40" s="122">
        <f t="shared" si="4"/>
        <v>74955</v>
      </c>
    </row>
    <row r="41" spans="1:9" ht="13.5" thickBot="1">
      <c r="A41" s="123" t="s">
        <v>5</v>
      </c>
      <c r="B41" s="99" t="s">
        <v>172</v>
      </c>
      <c r="C41" s="100">
        <v>2.7</v>
      </c>
      <c r="D41" s="79">
        <v>71828</v>
      </c>
      <c r="E41" s="124">
        <v>1100</v>
      </c>
      <c r="F41" s="96">
        <v>0</v>
      </c>
      <c r="G41" s="89">
        <f>(D41-E41-F41)*18%</f>
        <v>12731.039999999999</v>
      </c>
      <c r="H41" s="96">
        <f>D41-E41-F41+G41</f>
        <v>83459.04</v>
      </c>
      <c r="I41" s="122">
        <f>H41-G41</f>
        <v>70728</v>
      </c>
    </row>
    <row r="42" spans="1:9" ht="13.5" thickBot="1">
      <c r="A42" s="123" t="s">
        <v>5</v>
      </c>
      <c r="B42" s="125" t="s">
        <v>11</v>
      </c>
      <c r="C42" s="100">
        <v>8</v>
      </c>
      <c r="D42" s="79">
        <v>71328</v>
      </c>
      <c r="E42" s="124">
        <v>1100</v>
      </c>
      <c r="F42" s="96">
        <v>0</v>
      </c>
      <c r="G42" s="89">
        <f t="shared" si="5"/>
        <v>12641.039999999999</v>
      </c>
      <c r="H42" s="96">
        <f t="shared" si="6"/>
        <v>82869.04</v>
      </c>
      <c r="I42" s="122">
        <f t="shared" si="4"/>
        <v>70228</v>
      </c>
    </row>
    <row r="43" spans="1:9" ht="13.5" thickBot="1">
      <c r="A43" s="126" t="s">
        <v>5</v>
      </c>
      <c r="B43" s="125" t="s">
        <v>108</v>
      </c>
      <c r="C43" s="100">
        <v>8</v>
      </c>
      <c r="D43" s="79">
        <v>74148</v>
      </c>
      <c r="E43" s="124">
        <v>1100</v>
      </c>
      <c r="F43" s="96">
        <v>0</v>
      </c>
      <c r="G43" s="89">
        <f t="shared" si="5"/>
        <v>13148.64</v>
      </c>
      <c r="H43" s="96">
        <f t="shared" si="6"/>
        <v>86196.64</v>
      </c>
      <c r="I43" s="122">
        <f t="shared" si="4"/>
        <v>73048</v>
      </c>
    </row>
    <row r="44" spans="1:9" ht="13.5" thickBot="1">
      <c r="A44" s="126" t="s">
        <v>24</v>
      </c>
      <c r="B44" s="125" t="s">
        <v>89</v>
      </c>
      <c r="C44" s="100">
        <v>18</v>
      </c>
      <c r="D44" s="79">
        <v>73545</v>
      </c>
      <c r="E44" s="124">
        <v>1100</v>
      </c>
      <c r="F44" s="96">
        <v>0</v>
      </c>
      <c r="G44" s="89">
        <f t="shared" si="5"/>
        <v>13040.1</v>
      </c>
      <c r="H44" s="96">
        <f t="shared" si="6"/>
        <v>85485.1</v>
      </c>
      <c r="I44" s="122">
        <f t="shared" si="4"/>
        <v>72445</v>
      </c>
    </row>
    <row r="45" spans="1:9" ht="13.5" thickBot="1">
      <c r="A45" s="126" t="s">
        <v>9</v>
      </c>
      <c r="B45" s="125" t="s">
        <v>8</v>
      </c>
      <c r="C45" s="100">
        <v>1.2</v>
      </c>
      <c r="D45" s="79">
        <v>73678</v>
      </c>
      <c r="E45" s="124">
        <v>1100</v>
      </c>
      <c r="F45" s="96">
        <v>0</v>
      </c>
      <c r="G45" s="89">
        <f t="shared" si="5"/>
        <v>13064.039999999999</v>
      </c>
      <c r="H45" s="96">
        <f t="shared" si="6"/>
        <v>85642.04</v>
      </c>
      <c r="I45" s="122">
        <f t="shared" si="4"/>
        <v>72578</v>
      </c>
    </row>
    <row r="46" spans="1:9" ht="13.5" thickBot="1">
      <c r="A46" s="126" t="s">
        <v>71</v>
      </c>
      <c r="B46" s="125" t="s">
        <v>70</v>
      </c>
      <c r="C46" s="100">
        <v>0.35</v>
      </c>
      <c r="D46" s="79">
        <v>75678</v>
      </c>
      <c r="E46" s="124">
        <v>1100</v>
      </c>
      <c r="F46" s="96">
        <v>0</v>
      </c>
      <c r="G46" s="89">
        <f t="shared" si="5"/>
        <v>13424.039999999999</v>
      </c>
      <c r="H46" s="96">
        <f t="shared" si="6"/>
        <v>88002.04</v>
      </c>
      <c r="I46" s="122">
        <f t="shared" si="4"/>
        <v>74578</v>
      </c>
    </row>
    <row r="47" spans="1:9" ht="13.5" thickBot="1">
      <c r="A47" s="126" t="s">
        <v>10</v>
      </c>
      <c r="B47" s="125" t="s">
        <v>114</v>
      </c>
      <c r="C47" s="100">
        <v>0.28</v>
      </c>
      <c r="D47" s="79">
        <v>76193</v>
      </c>
      <c r="E47" s="124">
        <v>1100</v>
      </c>
      <c r="F47" s="96">
        <v>0</v>
      </c>
      <c r="G47" s="89">
        <f t="shared" si="5"/>
        <v>13516.74</v>
      </c>
      <c r="H47" s="96">
        <f t="shared" si="6"/>
        <v>88609.74</v>
      </c>
      <c r="I47" s="122">
        <f t="shared" si="4"/>
        <v>75093</v>
      </c>
    </row>
    <row r="48" spans="1:9" ht="13.5" thickBot="1">
      <c r="A48" s="126" t="s">
        <v>10</v>
      </c>
      <c r="B48" s="125" t="s">
        <v>112</v>
      </c>
      <c r="C48" s="100">
        <v>0.22</v>
      </c>
      <c r="D48" s="79">
        <v>76193</v>
      </c>
      <c r="E48" s="124">
        <v>1100</v>
      </c>
      <c r="F48" s="96">
        <v>0</v>
      </c>
      <c r="G48" s="89">
        <f t="shared" si="5"/>
        <v>13516.74</v>
      </c>
      <c r="H48" s="96">
        <f t="shared" si="6"/>
        <v>88609.74</v>
      </c>
      <c r="I48" s="122">
        <f t="shared" si="4"/>
        <v>75093</v>
      </c>
    </row>
    <row r="49" spans="1:9" ht="13.5" thickBot="1">
      <c r="A49" s="126" t="s">
        <v>33</v>
      </c>
      <c r="B49" s="125" t="s">
        <v>34</v>
      </c>
      <c r="C49" s="100">
        <v>0.43</v>
      </c>
      <c r="D49" s="79">
        <v>79453</v>
      </c>
      <c r="E49" s="124">
        <v>1100</v>
      </c>
      <c r="F49" s="96">
        <v>0</v>
      </c>
      <c r="G49" s="89">
        <f t="shared" si="5"/>
        <v>14103.539999999999</v>
      </c>
      <c r="H49" s="96">
        <f t="shared" si="6"/>
        <v>92456.54</v>
      </c>
      <c r="I49" s="122">
        <f t="shared" si="4"/>
        <v>78353</v>
      </c>
    </row>
    <row r="50" spans="1:9" ht="13.5" thickBot="1">
      <c r="A50" s="126" t="s">
        <v>33</v>
      </c>
      <c r="B50" s="125" t="s">
        <v>93</v>
      </c>
      <c r="C50" s="100">
        <v>0.22</v>
      </c>
      <c r="D50" s="79">
        <v>80703</v>
      </c>
      <c r="E50" s="124">
        <v>1100</v>
      </c>
      <c r="F50" s="96">
        <v>0</v>
      </c>
      <c r="G50" s="89">
        <f t="shared" si="5"/>
        <v>14328.539999999999</v>
      </c>
      <c r="H50" s="96">
        <f t="shared" si="6"/>
        <v>93931.54</v>
      </c>
      <c r="I50" s="122">
        <f t="shared" si="4"/>
        <v>79603</v>
      </c>
    </row>
    <row r="51" spans="1:9" ht="13.5" thickBot="1">
      <c r="A51" s="104" t="s">
        <v>33</v>
      </c>
      <c r="B51" s="99" t="s">
        <v>91</v>
      </c>
      <c r="C51" s="100"/>
      <c r="D51" s="79">
        <v>75173</v>
      </c>
      <c r="E51" s="124">
        <v>1100</v>
      </c>
      <c r="F51" s="96">
        <v>0</v>
      </c>
      <c r="G51" s="89">
        <f t="shared" si="5"/>
        <v>13333.14</v>
      </c>
      <c r="H51" s="96">
        <f t="shared" si="6"/>
        <v>87406.14</v>
      </c>
      <c r="I51" s="122">
        <f t="shared" si="4"/>
        <v>74073</v>
      </c>
    </row>
    <row r="52" spans="1:9" ht="13.5" thickBot="1">
      <c r="A52" s="104" t="s">
        <v>33</v>
      </c>
      <c r="B52" s="99" t="s">
        <v>111</v>
      </c>
      <c r="C52" s="100"/>
      <c r="D52" s="79">
        <v>78043</v>
      </c>
      <c r="E52" s="124">
        <v>1100</v>
      </c>
      <c r="F52" s="96">
        <v>0</v>
      </c>
      <c r="G52" s="89">
        <f t="shared" si="5"/>
        <v>13849.74</v>
      </c>
      <c r="H52" s="96">
        <f t="shared" si="6"/>
        <v>90792.74</v>
      </c>
      <c r="I52" s="122">
        <f t="shared" si="4"/>
        <v>76943</v>
      </c>
    </row>
    <row r="53" spans="1:9" ht="13.5" thickBot="1">
      <c r="A53" s="126" t="s">
        <v>2</v>
      </c>
      <c r="B53" s="125" t="s">
        <v>3</v>
      </c>
      <c r="C53" s="100" t="s">
        <v>27</v>
      </c>
      <c r="D53" s="79">
        <v>68981</v>
      </c>
      <c r="E53" s="124">
        <v>0</v>
      </c>
      <c r="F53" s="96">
        <v>0</v>
      </c>
      <c r="G53" s="89">
        <f t="shared" si="5"/>
        <v>12416.58</v>
      </c>
      <c r="H53" s="96">
        <f t="shared" si="6"/>
        <v>81397.58</v>
      </c>
      <c r="I53" s="122">
        <f t="shared" si="4"/>
        <v>68981</v>
      </c>
    </row>
    <row r="54" spans="1:9" s="175" customFormat="1" ht="13.5" thickBot="1">
      <c r="A54" s="104" t="s">
        <v>2</v>
      </c>
      <c r="B54" s="99" t="s">
        <v>4</v>
      </c>
      <c r="C54" s="100" t="s">
        <v>27</v>
      </c>
      <c r="D54" s="79">
        <v>64288</v>
      </c>
      <c r="E54" s="90">
        <v>0</v>
      </c>
      <c r="F54" s="89">
        <v>0</v>
      </c>
      <c r="G54" s="89">
        <f t="shared" si="5"/>
        <v>11571.84</v>
      </c>
      <c r="H54" s="89">
        <f t="shared" si="6"/>
        <v>75859.84</v>
      </c>
      <c r="I54" s="180">
        <f t="shared" si="4"/>
        <v>64288</v>
      </c>
    </row>
    <row r="55" spans="1:9" ht="13.5" thickBot="1">
      <c r="A55" s="104" t="s">
        <v>2</v>
      </c>
      <c r="B55" s="99" t="s">
        <v>13</v>
      </c>
      <c r="C55" s="100" t="s">
        <v>27</v>
      </c>
      <c r="D55" s="79">
        <v>66121</v>
      </c>
      <c r="E55" s="124">
        <v>0</v>
      </c>
      <c r="F55" s="96">
        <v>0</v>
      </c>
      <c r="G55" s="89">
        <f t="shared" si="5"/>
        <v>11901.779999999999</v>
      </c>
      <c r="H55" s="96">
        <f t="shared" si="6"/>
        <v>78022.78</v>
      </c>
      <c r="I55" s="122">
        <f t="shared" si="4"/>
        <v>66121</v>
      </c>
    </row>
    <row r="56" spans="1:9" ht="13.5" thickBot="1">
      <c r="A56" s="16" t="s">
        <v>2</v>
      </c>
      <c r="B56" s="17" t="s">
        <v>28</v>
      </c>
      <c r="C56" s="105" t="s">
        <v>27</v>
      </c>
      <c r="D56" s="80">
        <v>68636</v>
      </c>
      <c r="E56" s="127">
        <v>0</v>
      </c>
      <c r="F56" s="96">
        <v>0</v>
      </c>
      <c r="G56" s="89">
        <f t="shared" si="5"/>
        <v>12354.48</v>
      </c>
      <c r="H56" s="96">
        <f t="shared" si="6"/>
        <v>80990.48</v>
      </c>
      <c r="I56" s="122">
        <f t="shared" si="4"/>
        <v>68636</v>
      </c>
    </row>
    <row r="57" spans="2:8" ht="13.5" thickBot="1">
      <c r="B57" s="129"/>
      <c r="D57" s="130"/>
      <c r="E57" s="130"/>
      <c r="F57" s="130"/>
      <c r="G57" s="130"/>
      <c r="H57" s="130"/>
    </row>
    <row r="58" spans="1:9" ht="16.5" thickBot="1">
      <c r="A58" s="252" t="s">
        <v>25</v>
      </c>
      <c r="B58" s="253"/>
      <c r="C58" s="253"/>
      <c r="D58" s="253"/>
      <c r="E58" s="253"/>
      <c r="F58" s="253"/>
      <c r="G58" s="253"/>
      <c r="H58" s="253"/>
      <c r="I58" s="254"/>
    </row>
    <row r="59" spans="1:9" ht="13.5" thickBot="1">
      <c r="A59" s="285" t="s">
        <v>14</v>
      </c>
      <c r="B59" s="286"/>
      <c r="C59" s="132" t="s">
        <v>7</v>
      </c>
      <c r="D59" s="133" t="s">
        <v>0</v>
      </c>
      <c r="E59" s="133" t="s">
        <v>137</v>
      </c>
      <c r="F59" s="133"/>
      <c r="G59" s="132" t="s">
        <v>168</v>
      </c>
      <c r="H59" s="134" t="s">
        <v>1</v>
      </c>
      <c r="I59" s="70" t="s">
        <v>69</v>
      </c>
    </row>
    <row r="60" spans="1:9" ht="13.5" thickBot="1">
      <c r="A60" s="135" t="s">
        <v>30</v>
      </c>
      <c r="B60" s="135" t="s">
        <v>80</v>
      </c>
      <c r="C60" s="136">
        <v>0.92</v>
      </c>
      <c r="D60" s="221">
        <v>72453</v>
      </c>
      <c r="E60" s="122">
        <v>1100</v>
      </c>
      <c r="F60" s="96">
        <v>0</v>
      </c>
      <c r="G60" s="89">
        <f aca="true" t="shared" si="7" ref="G60:G69">(D60-E60-F60)*18%</f>
        <v>12843.539999999999</v>
      </c>
      <c r="H60" s="96">
        <f aca="true" t="shared" si="8" ref="H60:H69">D60-E60-F60+G60</f>
        <v>84196.54</v>
      </c>
      <c r="I60" s="122">
        <f aca="true" t="shared" si="9" ref="I60:I69">H60-G60</f>
        <v>71353</v>
      </c>
    </row>
    <row r="61" spans="1:9" ht="13.5" thickBot="1">
      <c r="A61" s="118" t="s">
        <v>173</v>
      </c>
      <c r="B61" s="118" t="s">
        <v>170</v>
      </c>
      <c r="C61" s="100">
        <v>1.1</v>
      </c>
      <c r="D61" s="221">
        <v>72453</v>
      </c>
      <c r="E61" s="124">
        <v>1100</v>
      </c>
      <c r="F61" s="96">
        <v>0</v>
      </c>
      <c r="G61" s="89">
        <f t="shared" si="7"/>
        <v>12843.539999999999</v>
      </c>
      <c r="H61" s="96">
        <f t="shared" si="8"/>
        <v>84196.54</v>
      </c>
      <c r="I61" s="122">
        <f>H61-G61</f>
        <v>71353</v>
      </c>
    </row>
    <row r="62" spans="1:9" ht="13.5" thickBot="1">
      <c r="A62" s="118" t="s">
        <v>30</v>
      </c>
      <c r="B62" s="118" t="s">
        <v>120</v>
      </c>
      <c r="C62" s="100">
        <v>2</v>
      </c>
      <c r="D62" s="221">
        <v>72453</v>
      </c>
      <c r="E62" s="124">
        <v>1100</v>
      </c>
      <c r="F62" s="96">
        <v>0</v>
      </c>
      <c r="G62" s="89">
        <f t="shared" si="7"/>
        <v>12843.539999999999</v>
      </c>
      <c r="H62" s="96">
        <f t="shared" si="8"/>
        <v>84196.54</v>
      </c>
      <c r="I62" s="122">
        <f t="shared" si="9"/>
        <v>71353</v>
      </c>
    </row>
    <row r="63" spans="1:9" ht="13.5" thickBot="1">
      <c r="A63" s="118" t="s">
        <v>30</v>
      </c>
      <c r="B63" s="118" t="s">
        <v>169</v>
      </c>
      <c r="C63" s="100">
        <v>3</v>
      </c>
      <c r="D63" s="219">
        <v>73103</v>
      </c>
      <c r="E63" s="124">
        <v>1100</v>
      </c>
      <c r="F63" s="96">
        <v>0</v>
      </c>
      <c r="G63" s="89">
        <f t="shared" si="7"/>
        <v>12960.539999999999</v>
      </c>
      <c r="H63" s="96">
        <f t="shared" si="8"/>
        <v>84963.54</v>
      </c>
      <c r="I63" s="122">
        <f t="shared" si="9"/>
        <v>72003</v>
      </c>
    </row>
    <row r="64" spans="1:9" ht="13.5" thickBot="1">
      <c r="A64" s="118" t="s">
        <v>74</v>
      </c>
      <c r="B64" s="118" t="s">
        <v>12</v>
      </c>
      <c r="C64" s="100">
        <v>4.2</v>
      </c>
      <c r="D64" s="219">
        <v>80275</v>
      </c>
      <c r="E64" s="124">
        <v>1100</v>
      </c>
      <c r="F64" s="96">
        <v>0</v>
      </c>
      <c r="G64" s="89">
        <f t="shared" si="7"/>
        <v>14251.5</v>
      </c>
      <c r="H64" s="96">
        <f t="shared" si="8"/>
        <v>93426.5</v>
      </c>
      <c r="I64" s="122">
        <f t="shared" si="9"/>
        <v>79175</v>
      </c>
    </row>
    <row r="65" spans="1:9" ht="13.5" thickBot="1">
      <c r="A65" s="118" t="s">
        <v>36</v>
      </c>
      <c r="B65" s="118" t="s">
        <v>35</v>
      </c>
      <c r="C65" s="100">
        <v>6.5</v>
      </c>
      <c r="D65" s="219">
        <v>80018</v>
      </c>
      <c r="E65" s="124">
        <v>1100</v>
      </c>
      <c r="F65" s="96">
        <v>0</v>
      </c>
      <c r="G65" s="89">
        <f t="shared" si="7"/>
        <v>14205.24</v>
      </c>
      <c r="H65" s="96">
        <f t="shared" si="8"/>
        <v>93123.24</v>
      </c>
      <c r="I65" s="122">
        <f t="shared" si="9"/>
        <v>78918</v>
      </c>
    </row>
    <row r="66" spans="1:9" ht="13.5" thickBot="1">
      <c r="A66" s="118" t="s">
        <v>73</v>
      </c>
      <c r="B66" s="118" t="s">
        <v>72</v>
      </c>
      <c r="C66" s="100">
        <v>50</v>
      </c>
      <c r="D66" s="219">
        <v>82138</v>
      </c>
      <c r="E66" s="124">
        <v>1100</v>
      </c>
      <c r="F66" s="96">
        <v>0</v>
      </c>
      <c r="G66" s="89">
        <f t="shared" si="7"/>
        <v>14586.84</v>
      </c>
      <c r="H66" s="96">
        <f t="shared" si="8"/>
        <v>95624.84</v>
      </c>
      <c r="I66" s="122">
        <f t="shared" si="9"/>
        <v>81038</v>
      </c>
    </row>
    <row r="67" spans="1:9" ht="13.5" thickBot="1">
      <c r="A67" s="118" t="s">
        <v>2</v>
      </c>
      <c r="B67" s="118" t="s">
        <v>29</v>
      </c>
      <c r="C67" s="100" t="s">
        <v>27</v>
      </c>
      <c r="D67" s="219">
        <v>72718</v>
      </c>
      <c r="E67" s="124">
        <v>0</v>
      </c>
      <c r="F67" s="96">
        <v>0</v>
      </c>
      <c r="G67" s="89">
        <f t="shared" si="7"/>
        <v>13089.24</v>
      </c>
      <c r="H67" s="96">
        <f t="shared" si="8"/>
        <v>85807.24</v>
      </c>
      <c r="I67" s="122">
        <f t="shared" si="9"/>
        <v>72718</v>
      </c>
    </row>
    <row r="68" spans="1:9" ht="13.5" thickBot="1">
      <c r="A68" s="118" t="s">
        <v>2</v>
      </c>
      <c r="B68" s="118" t="s">
        <v>31</v>
      </c>
      <c r="C68" s="100" t="s">
        <v>27</v>
      </c>
      <c r="D68" s="219">
        <v>72461</v>
      </c>
      <c r="E68" s="124">
        <v>0</v>
      </c>
      <c r="F68" s="96">
        <v>0</v>
      </c>
      <c r="G68" s="89">
        <f t="shared" si="7"/>
        <v>13042.98</v>
      </c>
      <c r="H68" s="96">
        <f t="shared" si="8"/>
        <v>85503.98</v>
      </c>
      <c r="I68" s="122">
        <f t="shared" si="9"/>
        <v>72461</v>
      </c>
    </row>
    <row r="69" spans="1:9" ht="12.75">
      <c r="A69" s="118" t="s">
        <v>2</v>
      </c>
      <c r="B69" s="118" t="s">
        <v>32</v>
      </c>
      <c r="C69" s="100" t="s">
        <v>27</v>
      </c>
      <c r="D69" s="219">
        <v>64896</v>
      </c>
      <c r="E69" s="124">
        <v>0</v>
      </c>
      <c r="F69" s="96">
        <v>0</v>
      </c>
      <c r="G69" s="89">
        <f t="shared" si="7"/>
        <v>11681.279999999999</v>
      </c>
      <c r="H69" s="96">
        <f t="shared" si="8"/>
        <v>76577.28</v>
      </c>
      <c r="I69" s="122">
        <f t="shared" si="9"/>
        <v>64896</v>
      </c>
    </row>
    <row r="70" spans="1:9" s="121" customFormat="1" ht="12.75">
      <c r="A70" s="182"/>
      <c r="B70" s="182"/>
      <c r="C70" s="182"/>
      <c r="D70" s="182"/>
      <c r="E70" s="182"/>
      <c r="F70" s="182"/>
      <c r="G70" s="182"/>
      <c r="H70" s="182"/>
      <c r="I70" s="182"/>
    </row>
    <row r="71" ht="12.75">
      <c r="I71" s="121"/>
    </row>
    <row r="72" spans="1:8" ht="12.75">
      <c r="A72" s="287"/>
      <c r="B72" s="287"/>
      <c r="C72" s="287"/>
      <c r="D72" s="287"/>
      <c r="E72" s="287"/>
      <c r="F72" s="287"/>
      <c r="G72" s="287"/>
      <c r="H72" s="287"/>
    </row>
    <row r="74" spans="1:8" ht="12.75">
      <c r="A74" s="315" t="s">
        <v>141</v>
      </c>
      <c r="B74" s="315"/>
      <c r="C74" s="315"/>
      <c r="D74" s="315"/>
      <c r="E74" s="315"/>
      <c r="F74" s="315"/>
      <c r="G74" s="315"/>
      <c r="H74" s="315"/>
    </row>
    <row r="75" spans="1:8" ht="13.5" thickBot="1">
      <c r="A75" s="157"/>
      <c r="B75" s="157"/>
      <c r="C75" s="157"/>
      <c r="D75" s="157"/>
      <c r="E75" s="157"/>
      <c r="F75" s="157"/>
      <c r="G75" s="157"/>
      <c r="H75" s="157"/>
    </row>
    <row r="76" spans="1:8" ht="13.5" thickBot="1">
      <c r="A76" s="184" t="s">
        <v>142</v>
      </c>
      <c r="B76" s="185">
        <v>150</v>
      </c>
      <c r="C76" s="186"/>
      <c r="D76" s="84"/>
      <c r="E76" s="84"/>
      <c r="F76" s="84"/>
      <c r="G76" s="84"/>
      <c r="H76" s="84"/>
    </row>
    <row r="77" spans="1:8" ht="13.5" thickBot="1">
      <c r="A77" s="187" t="s">
        <v>143</v>
      </c>
      <c r="B77" s="188">
        <v>50</v>
      </c>
      <c r="C77" s="189"/>
      <c r="D77" s="190"/>
      <c r="E77" s="190"/>
      <c r="F77" s="190"/>
      <c r="G77" s="190"/>
      <c r="H77" s="191"/>
    </row>
    <row r="78" spans="1:8" ht="13.5" thickBot="1">
      <c r="A78" s="187" t="s">
        <v>144</v>
      </c>
      <c r="B78" s="188">
        <v>500</v>
      </c>
      <c r="C78" s="189"/>
      <c r="D78" s="190"/>
      <c r="E78" s="190"/>
      <c r="F78" s="190"/>
      <c r="G78" s="190"/>
      <c r="H78" s="191"/>
    </row>
    <row r="79" spans="1:8" ht="13.5" thickBot="1">
      <c r="A79" s="187" t="s">
        <v>143</v>
      </c>
      <c r="B79" s="188">
        <v>50</v>
      </c>
      <c r="C79" s="157"/>
      <c r="D79" s="157"/>
      <c r="E79" s="157"/>
      <c r="F79" s="157"/>
      <c r="G79" s="157"/>
      <c r="H79" s="157"/>
    </row>
    <row r="80" spans="1:2" ht="13.5" thickBot="1">
      <c r="A80" s="187" t="s">
        <v>144</v>
      </c>
      <c r="B80" s="188">
        <v>500</v>
      </c>
    </row>
    <row r="81" spans="1:2" ht="13.5" thickBot="1">
      <c r="A81" s="187" t="s">
        <v>145</v>
      </c>
      <c r="B81" s="188">
        <v>900</v>
      </c>
    </row>
    <row r="82" spans="1:2" ht="13.5" thickBot="1">
      <c r="A82" s="187" t="s">
        <v>146</v>
      </c>
      <c r="B82" s="188">
        <v>1400</v>
      </c>
    </row>
    <row r="83" spans="1:2" ht="13.5" thickBot="1">
      <c r="A83" s="187" t="s">
        <v>147</v>
      </c>
      <c r="B83" s="188">
        <v>600</v>
      </c>
    </row>
    <row r="84" spans="1:2" ht="13.5" thickBot="1">
      <c r="A84" s="187" t="s">
        <v>147</v>
      </c>
      <c r="B84" s="188">
        <v>600</v>
      </c>
    </row>
    <row r="85" spans="1:2" ht="13.5" thickBot="1">
      <c r="A85" s="187" t="s">
        <v>148</v>
      </c>
      <c r="B85" s="188">
        <v>200</v>
      </c>
    </row>
    <row r="86" spans="1:2" ht="13.5" thickBot="1">
      <c r="A86" s="187" t="s">
        <v>149</v>
      </c>
      <c r="B86" s="188">
        <v>500</v>
      </c>
    </row>
    <row r="87" spans="1:2" ht="13.5" thickBot="1">
      <c r="A87" s="187" t="s">
        <v>150</v>
      </c>
      <c r="B87" s="188">
        <v>700</v>
      </c>
    </row>
    <row r="88" spans="1:2" ht="13.5" thickBot="1">
      <c r="A88" s="187" t="s">
        <v>151</v>
      </c>
      <c r="B88" s="188">
        <v>200</v>
      </c>
    </row>
    <row r="90" ht="12.75">
      <c r="A90" s="46" t="s">
        <v>152</v>
      </c>
    </row>
  </sheetData>
  <sheetProtection/>
  <mergeCells count="15">
    <mergeCell ref="A72:H72"/>
    <mergeCell ref="A74:H74"/>
    <mergeCell ref="A7:H7"/>
    <mergeCell ref="A11:B11"/>
    <mergeCell ref="A38:B38"/>
    <mergeCell ref="A59:B59"/>
    <mergeCell ref="A10:I10"/>
    <mergeCell ref="A37:I37"/>
    <mergeCell ref="A58:I58"/>
    <mergeCell ref="A3:H3"/>
    <mergeCell ref="A2:H2"/>
    <mergeCell ref="A4:H4"/>
    <mergeCell ref="A5:H5"/>
    <mergeCell ref="A6:H6"/>
    <mergeCell ref="A9:I9"/>
  </mergeCells>
  <printOptions/>
  <pageMargins left="0.708661417322835" right="0.708661417322835" top="0.248031496" bottom="0.248031496" header="0.31496062992126" footer="0.31496062992126"/>
  <pageSetup horizontalDpi="300" verticalDpi="300" orientation="portrait" paperSize="9" scale="65" r:id="rId2"/>
  <ignoredErrors>
    <ignoredError sqref="B39 B40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31">
      <selection activeCell="D48" sqref="D48"/>
    </sheetView>
  </sheetViews>
  <sheetFormatPr defaultColWidth="9.140625" defaultRowHeight="12.75"/>
  <cols>
    <col min="1" max="1" width="11.8515625" style="106" customWidth="1"/>
    <col min="2" max="2" width="20.28125" style="106" customWidth="1"/>
    <col min="3" max="3" width="8.7109375" style="106" customWidth="1"/>
    <col min="4" max="6" width="11.421875" style="106" customWidth="1"/>
    <col min="7" max="7" width="13.00390625" style="106" customWidth="1"/>
    <col min="8" max="8" width="12.421875" style="106" customWidth="1"/>
    <col min="9" max="9" width="13.140625" style="106" bestFit="1" customWidth="1"/>
    <col min="10" max="16384" width="9.140625" style="106" customWidth="1"/>
  </cols>
  <sheetData>
    <row r="1" spans="1:8" s="128" customFormat="1" ht="23.25">
      <c r="A1" s="248" t="s">
        <v>87</v>
      </c>
      <c r="B1" s="249"/>
      <c r="C1" s="249"/>
      <c r="D1" s="249"/>
      <c r="E1" s="249"/>
      <c r="F1" s="249"/>
      <c r="G1" s="249"/>
      <c r="H1" s="249"/>
    </row>
    <row r="2" spans="1:8" s="128" customFormat="1" ht="16.5">
      <c r="A2" s="155" t="s">
        <v>82</v>
      </c>
      <c r="B2" s="156"/>
      <c r="C2" s="156"/>
      <c r="D2" s="156"/>
      <c r="E2" s="156"/>
      <c r="F2" s="156"/>
      <c r="G2" s="156"/>
      <c r="H2" s="156"/>
    </row>
    <row r="3" spans="1:8" s="192" customFormat="1" ht="12.75">
      <c r="A3" s="322" t="s">
        <v>83</v>
      </c>
      <c r="B3" s="322"/>
      <c r="C3" s="322"/>
      <c r="D3" s="322"/>
      <c r="E3" s="322"/>
      <c r="F3" s="322"/>
      <c r="G3" s="322"/>
      <c r="H3" s="322"/>
    </row>
    <row r="4" spans="1:8" s="192" customFormat="1" ht="12.75">
      <c r="A4" s="322" t="s">
        <v>84</v>
      </c>
      <c r="B4" s="322"/>
      <c r="C4" s="322"/>
      <c r="D4" s="322"/>
      <c r="E4" s="322"/>
      <c r="F4" s="322"/>
      <c r="G4" s="322"/>
      <c r="H4" s="322"/>
    </row>
    <row r="5" spans="1:8" s="192" customFormat="1" ht="12.75">
      <c r="A5" s="322" t="s">
        <v>85</v>
      </c>
      <c r="B5" s="322"/>
      <c r="C5" s="322"/>
      <c r="D5" s="322"/>
      <c r="E5" s="322"/>
      <c r="F5" s="322"/>
      <c r="G5" s="322"/>
      <c r="H5" s="322"/>
    </row>
    <row r="6" spans="1:8" ht="15">
      <c r="A6" s="323" t="s">
        <v>86</v>
      </c>
      <c r="B6" s="323"/>
      <c r="C6" s="323"/>
      <c r="D6" s="323"/>
      <c r="E6" s="323"/>
      <c r="F6" s="323"/>
      <c r="G6" s="323"/>
      <c r="H6" s="323"/>
    </row>
    <row r="7" spans="1:8" ht="15.75" thickBot="1">
      <c r="A7" s="193"/>
      <c r="B7" s="193"/>
      <c r="C7" s="193"/>
      <c r="D7" s="193"/>
      <c r="E7" s="193"/>
      <c r="F7" s="193"/>
      <c r="G7" s="193"/>
      <c r="H7" s="193"/>
    </row>
    <row r="8" spans="1:9" ht="13.5" thickBot="1">
      <c r="A8" s="276" t="s">
        <v>181</v>
      </c>
      <c r="B8" s="277"/>
      <c r="C8" s="277"/>
      <c r="D8" s="277"/>
      <c r="E8" s="277"/>
      <c r="F8" s="277"/>
      <c r="G8" s="277"/>
      <c r="H8" s="277"/>
      <c r="I8" s="278"/>
    </row>
    <row r="9" spans="1:9" ht="13.5" thickBot="1">
      <c r="A9" s="276" t="s">
        <v>26</v>
      </c>
      <c r="B9" s="277"/>
      <c r="C9" s="277"/>
      <c r="D9" s="277"/>
      <c r="E9" s="277"/>
      <c r="F9" s="277"/>
      <c r="G9" s="277"/>
      <c r="H9" s="277"/>
      <c r="I9" s="278"/>
    </row>
    <row r="10" spans="1:9" ht="13.5" thickBot="1">
      <c r="A10" s="279" t="s">
        <v>14</v>
      </c>
      <c r="B10" s="280"/>
      <c r="C10" s="109" t="s">
        <v>7</v>
      </c>
      <c r="D10" s="111" t="s">
        <v>0</v>
      </c>
      <c r="E10" s="112" t="s">
        <v>15</v>
      </c>
      <c r="F10" s="113"/>
      <c r="G10" s="111" t="s">
        <v>167</v>
      </c>
      <c r="H10" s="114" t="s">
        <v>1</v>
      </c>
      <c r="I10" s="50" t="s">
        <v>69</v>
      </c>
    </row>
    <row r="11" spans="1:11" ht="13.5" thickBot="1">
      <c r="A11" s="93" t="s">
        <v>155</v>
      </c>
      <c r="B11" s="94" t="s">
        <v>102</v>
      </c>
      <c r="C11" s="95">
        <v>11</v>
      </c>
      <c r="D11" s="78">
        <v>80899</v>
      </c>
      <c r="E11" s="89">
        <v>1100</v>
      </c>
      <c r="F11" s="89"/>
      <c r="G11" s="89">
        <f>(D11-E11)*18%</f>
        <v>14363.82</v>
      </c>
      <c r="H11" s="89">
        <f>D11-E11+G11</f>
        <v>94162.82</v>
      </c>
      <c r="I11" s="97">
        <f>H11-G11</f>
        <v>79799</v>
      </c>
      <c r="K11" s="108"/>
    </row>
    <row r="12" spans="1:11" ht="13.5" thickBot="1">
      <c r="A12" s="104" t="s">
        <v>155</v>
      </c>
      <c r="B12" s="99" t="s">
        <v>98</v>
      </c>
      <c r="C12" s="100" t="s">
        <v>101</v>
      </c>
      <c r="D12" s="79">
        <v>80099</v>
      </c>
      <c r="E12" s="90">
        <v>1100</v>
      </c>
      <c r="F12" s="90"/>
      <c r="G12" s="90">
        <f aca="true" t="shared" si="0" ref="G12:G32">(D12-E12)*18%</f>
        <v>14219.82</v>
      </c>
      <c r="H12" s="90">
        <f aca="true" t="shared" si="1" ref="H12:H32">D12-E12+G12</f>
        <v>93218.82</v>
      </c>
      <c r="I12" s="97">
        <f aca="true" t="shared" si="2" ref="I12:I32">H12-G12</f>
        <v>78999</v>
      </c>
      <c r="K12" s="108"/>
    </row>
    <row r="13" spans="1:11" ht="13.5" thickBot="1">
      <c r="A13" s="104" t="s">
        <v>155</v>
      </c>
      <c r="B13" s="99" t="s">
        <v>20</v>
      </c>
      <c r="C13" s="100">
        <v>6</v>
      </c>
      <c r="D13" s="79">
        <v>81149</v>
      </c>
      <c r="E13" s="90">
        <v>1100</v>
      </c>
      <c r="F13" s="90"/>
      <c r="G13" s="90">
        <f t="shared" si="0"/>
        <v>14408.82</v>
      </c>
      <c r="H13" s="90">
        <f t="shared" si="1"/>
        <v>94457.82</v>
      </c>
      <c r="I13" s="97">
        <f t="shared" si="2"/>
        <v>80049</v>
      </c>
      <c r="K13" s="108"/>
    </row>
    <row r="14" spans="1:11" ht="13.5" thickBot="1">
      <c r="A14" s="104" t="s">
        <v>155</v>
      </c>
      <c r="B14" s="99" t="s">
        <v>21</v>
      </c>
      <c r="C14" s="100">
        <v>3</v>
      </c>
      <c r="D14" s="79">
        <v>81349</v>
      </c>
      <c r="E14" s="90">
        <v>1100</v>
      </c>
      <c r="F14" s="90"/>
      <c r="G14" s="90">
        <f t="shared" si="0"/>
        <v>14444.82</v>
      </c>
      <c r="H14" s="90">
        <f t="shared" si="1"/>
        <v>94693.82</v>
      </c>
      <c r="I14" s="97">
        <f t="shared" si="2"/>
        <v>80249</v>
      </c>
      <c r="K14" s="108"/>
    </row>
    <row r="15" spans="1:11" ht="13.5" thickBot="1">
      <c r="A15" s="104" t="s">
        <v>155</v>
      </c>
      <c r="B15" s="99" t="s">
        <v>164</v>
      </c>
      <c r="C15" s="100">
        <v>3.4</v>
      </c>
      <c r="D15" s="79">
        <v>83969</v>
      </c>
      <c r="E15" s="90">
        <v>1100</v>
      </c>
      <c r="F15" s="90"/>
      <c r="G15" s="90">
        <f t="shared" si="0"/>
        <v>14916.42</v>
      </c>
      <c r="H15" s="90">
        <f t="shared" si="1"/>
        <v>97785.42</v>
      </c>
      <c r="I15" s="97">
        <f t="shared" si="2"/>
        <v>82869</v>
      </c>
      <c r="K15" s="108"/>
    </row>
    <row r="16" spans="1:11" ht="13.5" thickBot="1">
      <c r="A16" s="104" t="s">
        <v>6</v>
      </c>
      <c r="B16" s="99" t="s">
        <v>17</v>
      </c>
      <c r="C16" s="100">
        <v>3</v>
      </c>
      <c r="D16" s="79">
        <v>82149</v>
      </c>
      <c r="E16" s="90">
        <v>1100</v>
      </c>
      <c r="F16" s="90"/>
      <c r="G16" s="90">
        <f t="shared" si="0"/>
        <v>14588.82</v>
      </c>
      <c r="H16" s="90">
        <f t="shared" si="1"/>
        <v>95637.82</v>
      </c>
      <c r="I16" s="97">
        <f t="shared" si="2"/>
        <v>81049</v>
      </c>
      <c r="K16" s="108"/>
    </row>
    <row r="17" spans="1:11" ht="13.5" thickBot="1">
      <c r="A17" s="104" t="s">
        <v>18</v>
      </c>
      <c r="B17" s="99" t="s">
        <v>19</v>
      </c>
      <c r="C17" s="100">
        <v>11</v>
      </c>
      <c r="D17" s="79">
        <v>82299</v>
      </c>
      <c r="E17" s="90">
        <v>1100</v>
      </c>
      <c r="F17" s="90"/>
      <c r="G17" s="90">
        <f t="shared" si="0"/>
        <v>14615.82</v>
      </c>
      <c r="H17" s="90">
        <f t="shared" si="1"/>
        <v>95814.82</v>
      </c>
      <c r="I17" s="97">
        <f t="shared" si="2"/>
        <v>81199</v>
      </c>
      <c r="K17" s="108"/>
    </row>
    <row r="18" spans="1:11" ht="13.5" thickBot="1">
      <c r="A18" s="104" t="s">
        <v>156</v>
      </c>
      <c r="B18" s="99" t="s">
        <v>79</v>
      </c>
      <c r="C18" s="100">
        <v>12</v>
      </c>
      <c r="D18" s="79">
        <v>88279</v>
      </c>
      <c r="E18" s="90">
        <v>1100</v>
      </c>
      <c r="F18" s="90"/>
      <c r="G18" s="90">
        <f t="shared" si="0"/>
        <v>15692.22</v>
      </c>
      <c r="H18" s="90">
        <f t="shared" si="1"/>
        <v>102871.22</v>
      </c>
      <c r="I18" s="97">
        <f t="shared" si="2"/>
        <v>87179</v>
      </c>
      <c r="K18" s="108"/>
    </row>
    <row r="19" spans="1:11" ht="13.5" thickBot="1">
      <c r="A19" s="104" t="s">
        <v>95</v>
      </c>
      <c r="B19" s="99" t="s">
        <v>96</v>
      </c>
      <c r="C19" s="100"/>
      <c r="D19" s="79">
        <v>87479</v>
      </c>
      <c r="E19" s="90">
        <v>1100</v>
      </c>
      <c r="F19" s="90"/>
      <c r="G19" s="90">
        <f t="shared" si="0"/>
        <v>15548.22</v>
      </c>
      <c r="H19" s="90">
        <f t="shared" si="1"/>
        <v>101927.22</v>
      </c>
      <c r="I19" s="97">
        <f t="shared" si="2"/>
        <v>86379</v>
      </c>
      <c r="K19" s="108"/>
    </row>
    <row r="20" spans="1:11" ht="13.5" thickBot="1">
      <c r="A20" s="104" t="s">
        <v>104</v>
      </c>
      <c r="B20" s="99" t="s">
        <v>105</v>
      </c>
      <c r="C20" s="100">
        <v>12</v>
      </c>
      <c r="D20" s="79">
        <v>82329</v>
      </c>
      <c r="E20" s="90">
        <v>1100</v>
      </c>
      <c r="F20" s="90"/>
      <c r="G20" s="90">
        <f t="shared" si="0"/>
        <v>14621.22</v>
      </c>
      <c r="H20" s="90">
        <f t="shared" si="1"/>
        <v>95850.22</v>
      </c>
      <c r="I20" s="97">
        <f t="shared" si="2"/>
        <v>81229</v>
      </c>
      <c r="K20" s="108"/>
    </row>
    <row r="21" spans="1:11" ht="13.5" thickBot="1">
      <c r="A21" s="104" t="s">
        <v>104</v>
      </c>
      <c r="B21" s="99" t="s">
        <v>153</v>
      </c>
      <c r="C21" s="100">
        <v>10</v>
      </c>
      <c r="D21" s="79">
        <v>84179</v>
      </c>
      <c r="E21" s="90">
        <v>1100</v>
      </c>
      <c r="F21" s="90"/>
      <c r="G21" s="90">
        <f t="shared" si="0"/>
        <v>14954.22</v>
      </c>
      <c r="H21" s="90">
        <f t="shared" si="1"/>
        <v>98033.22</v>
      </c>
      <c r="I21" s="97">
        <f t="shared" si="2"/>
        <v>83079</v>
      </c>
      <c r="K21" s="108"/>
    </row>
    <row r="22" spans="1:11" ht="13.5" thickBot="1">
      <c r="A22" s="104" t="s">
        <v>104</v>
      </c>
      <c r="B22" s="99" t="s">
        <v>94</v>
      </c>
      <c r="C22" s="100">
        <v>1.9</v>
      </c>
      <c r="D22" s="79">
        <v>89079</v>
      </c>
      <c r="E22" s="90">
        <v>1100</v>
      </c>
      <c r="F22" s="90"/>
      <c r="G22" s="90">
        <f t="shared" si="0"/>
        <v>15836.22</v>
      </c>
      <c r="H22" s="90">
        <f t="shared" si="1"/>
        <v>103815.22</v>
      </c>
      <c r="I22" s="97">
        <f t="shared" si="2"/>
        <v>87979</v>
      </c>
      <c r="K22" s="108"/>
    </row>
    <row r="23" spans="1:11" ht="13.5" thickBot="1">
      <c r="A23" s="104" t="s">
        <v>104</v>
      </c>
      <c r="B23" s="99" t="s">
        <v>81</v>
      </c>
      <c r="C23" s="100">
        <v>3</v>
      </c>
      <c r="D23" s="79">
        <v>82229</v>
      </c>
      <c r="E23" s="90">
        <v>1100</v>
      </c>
      <c r="F23" s="90"/>
      <c r="G23" s="90">
        <f t="shared" si="0"/>
        <v>14603.22</v>
      </c>
      <c r="H23" s="90">
        <f t="shared" si="1"/>
        <v>95732.22</v>
      </c>
      <c r="I23" s="97">
        <f t="shared" si="2"/>
        <v>81129</v>
      </c>
      <c r="K23" s="108"/>
    </row>
    <row r="24" spans="1:11" ht="13.5" thickBot="1">
      <c r="A24" s="104" t="s">
        <v>104</v>
      </c>
      <c r="B24" s="99" t="s">
        <v>90</v>
      </c>
      <c r="C24" s="100">
        <v>8</v>
      </c>
      <c r="D24" s="79">
        <v>85629</v>
      </c>
      <c r="E24" s="90">
        <v>1100</v>
      </c>
      <c r="F24" s="90"/>
      <c r="G24" s="90">
        <f t="shared" si="0"/>
        <v>15215.22</v>
      </c>
      <c r="H24" s="90">
        <f t="shared" si="1"/>
        <v>99744.22</v>
      </c>
      <c r="I24" s="97">
        <f t="shared" si="2"/>
        <v>84529</v>
      </c>
      <c r="K24" s="108"/>
    </row>
    <row r="25" spans="1:11" ht="13.5" thickBot="1">
      <c r="A25" s="104" t="s">
        <v>104</v>
      </c>
      <c r="B25" s="99" t="s">
        <v>103</v>
      </c>
      <c r="C25" s="100"/>
      <c r="D25" s="79">
        <v>84829</v>
      </c>
      <c r="E25" s="90">
        <v>1100</v>
      </c>
      <c r="F25" s="90"/>
      <c r="G25" s="90">
        <f t="shared" si="0"/>
        <v>15071.22</v>
      </c>
      <c r="H25" s="90">
        <f t="shared" si="1"/>
        <v>98800.22</v>
      </c>
      <c r="I25" s="97">
        <f t="shared" si="2"/>
        <v>83729</v>
      </c>
      <c r="K25" s="108"/>
    </row>
    <row r="26" spans="1:11" ht="13.5" thickBot="1">
      <c r="A26" s="104" t="s">
        <v>160</v>
      </c>
      <c r="B26" s="99" t="s">
        <v>161</v>
      </c>
      <c r="C26" s="100">
        <v>40</v>
      </c>
      <c r="D26" s="79">
        <v>83879</v>
      </c>
      <c r="E26" s="90">
        <v>1100</v>
      </c>
      <c r="F26" s="90"/>
      <c r="G26" s="90">
        <f t="shared" si="0"/>
        <v>14900.22</v>
      </c>
      <c r="H26" s="90">
        <f t="shared" si="1"/>
        <v>97679.22</v>
      </c>
      <c r="I26" s="97">
        <f t="shared" si="2"/>
        <v>82779</v>
      </c>
      <c r="K26" s="108"/>
    </row>
    <row r="27" spans="1:11" ht="13.5" thickBot="1">
      <c r="A27" s="104" t="s">
        <v>160</v>
      </c>
      <c r="B27" s="99" t="s">
        <v>159</v>
      </c>
      <c r="C27" s="100">
        <v>8</v>
      </c>
      <c r="D27" s="79">
        <v>82409</v>
      </c>
      <c r="E27" s="90">
        <v>1100</v>
      </c>
      <c r="F27" s="90"/>
      <c r="G27" s="90">
        <f t="shared" si="0"/>
        <v>14635.619999999999</v>
      </c>
      <c r="H27" s="90">
        <f t="shared" si="1"/>
        <v>95944.62</v>
      </c>
      <c r="I27" s="97">
        <f t="shared" si="2"/>
        <v>81309</v>
      </c>
      <c r="K27" s="108"/>
    </row>
    <row r="28" spans="1:11" ht="13.5" thickBot="1">
      <c r="A28" s="104" t="s">
        <v>160</v>
      </c>
      <c r="B28" s="99" t="s">
        <v>162</v>
      </c>
      <c r="C28" s="100">
        <v>65</v>
      </c>
      <c r="D28" s="79">
        <v>83779</v>
      </c>
      <c r="E28" s="90">
        <v>1100</v>
      </c>
      <c r="F28" s="90"/>
      <c r="G28" s="90">
        <f t="shared" si="0"/>
        <v>14882.22</v>
      </c>
      <c r="H28" s="90">
        <f t="shared" si="1"/>
        <v>97561.22</v>
      </c>
      <c r="I28" s="97">
        <f t="shared" si="2"/>
        <v>82679</v>
      </c>
      <c r="K28" s="108"/>
    </row>
    <row r="29" spans="1:11" ht="13.5" thickBot="1">
      <c r="A29" s="104" t="s">
        <v>160</v>
      </c>
      <c r="B29" s="99" t="s">
        <v>163</v>
      </c>
      <c r="C29" s="100">
        <v>55</v>
      </c>
      <c r="D29" s="79">
        <v>83729</v>
      </c>
      <c r="E29" s="90">
        <v>1100</v>
      </c>
      <c r="F29" s="90"/>
      <c r="G29" s="90">
        <f t="shared" si="0"/>
        <v>14873.22</v>
      </c>
      <c r="H29" s="90">
        <f t="shared" si="1"/>
        <v>97502.22</v>
      </c>
      <c r="I29" s="97">
        <f t="shared" si="2"/>
        <v>82629</v>
      </c>
      <c r="K29" s="108"/>
    </row>
    <row r="30" spans="1:11" ht="13.5" thickBot="1">
      <c r="A30" s="104" t="s">
        <v>166</v>
      </c>
      <c r="B30" s="99" t="s">
        <v>165</v>
      </c>
      <c r="C30" s="100">
        <v>3</v>
      </c>
      <c r="D30" s="79">
        <v>85149</v>
      </c>
      <c r="E30" s="90">
        <v>1100</v>
      </c>
      <c r="F30" s="90"/>
      <c r="G30" s="90">
        <f t="shared" si="0"/>
        <v>15128.82</v>
      </c>
      <c r="H30" s="90">
        <f t="shared" si="1"/>
        <v>99177.82</v>
      </c>
      <c r="I30" s="97">
        <f t="shared" si="2"/>
        <v>84049</v>
      </c>
      <c r="K30" s="108"/>
    </row>
    <row r="31" spans="1:11" ht="13.5" thickBot="1">
      <c r="A31" s="195"/>
      <c r="B31" s="164" t="s">
        <v>171</v>
      </c>
      <c r="C31" s="165"/>
      <c r="D31" s="80">
        <v>85499</v>
      </c>
      <c r="E31" s="91">
        <v>1100</v>
      </c>
      <c r="F31" s="91"/>
      <c r="G31" s="91">
        <f>(D31-E31)*18%</f>
        <v>15191.82</v>
      </c>
      <c r="H31" s="91">
        <f>D31-E31+G31</f>
        <v>99590.82</v>
      </c>
      <c r="I31" s="97">
        <f>H31-G31</f>
        <v>84399</v>
      </c>
      <c r="K31" s="108"/>
    </row>
    <row r="32" spans="1:11" ht="13.5" thickBot="1">
      <c r="A32" s="196" t="s">
        <v>97</v>
      </c>
      <c r="B32" s="167" t="s">
        <v>99</v>
      </c>
      <c r="C32" s="105" t="s">
        <v>100</v>
      </c>
      <c r="D32" s="80">
        <v>85499</v>
      </c>
      <c r="E32" s="91">
        <v>1100</v>
      </c>
      <c r="F32" s="91"/>
      <c r="G32" s="91">
        <f t="shared" si="0"/>
        <v>15191.82</v>
      </c>
      <c r="H32" s="91">
        <f t="shared" si="1"/>
        <v>99590.82</v>
      </c>
      <c r="I32" s="97">
        <f t="shared" si="2"/>
        <v>84399</v>
      </c>
      <c r="K32" s="108"/>
    </row>
    <row r="33" spans="2:8" ht="13.5" thickBot="1">
      <c r="B33" s="107"/>
      <c r="D33" s="108"/>
      <c r="E33" s="108"/>
      <c r="F33" s="108"/>
      <c r="G33" s="108"/>
      <c r="H33" s="108"/>
    </row>
    <row r="34" spans="1:9" ht="13.5" thickBot="1">
      <c r="A34" s="276" t="s">
        <v>22</v>
      </c>
      <c r="B34" s="277"/>
      <c r="C34" s="277"/>
      <c r="D34" s="277"/>
      <c r="E34" s="277"/>
      <c r="F34" s="277"/>
      <c r="G34" s="277"/>
      <c r="H34" s="277"/>
      <c r="I34" s="278"/>
    </row>
    <row r="35" spans="1:9" ht="13.5" thickBot="1">
      <c r="A35" s="320" t="s">
        <v>14</v>
      </c>
      <c r="B35" s="321"/>
      <c r="C35" s="197" t="s">
        <v>7</v>
      </c>
      <c r="D35" s="111" t="s">
        <v>0</v>
      </c>
      <c r="E35" s="112" t="s">
        <v>15</v>
      </c>
      <c r="F35" s="113"/>
      <c r="G35" s="111" t="s">
        <v>167</v>
      </c>
      <c r="H35" s="114" t="s">
        <v>1</v>
      </c>
      <c r="I35" s="50" t="s">
        <v>69</v>
      </c>
    </row>
    <row r="36" spans="1:9" ht="13.5" thickBot="1">
      <c r="A36" s="93" t="s">
        <v>6</v>
      </c>
      <c r="B36" s="94" t="s">
        <v>23</v>
      </c>
      <c r="C36" s="95">
        <v>0.9</v>
      </c>
      <c r="D36" s="78">
        <v>76438</v>
      </c>
      <c r="E36" s="89">
        <v>1100</v>
      </c>
      <c r="F36" s="96">
        <v>0</v>
      </c>
      <c r="G36" s="89">
        <f>(D36-E36-F36)*18%</f>
        <v>13560.84</v>
      </c>
      <c r="H36" s="89">
        <f>D36-E36-F36+G36</f>
        <v>88898.84</v>
      </c>
      <c r="I36" s="97">
        <f aca="true" t="shared" si="3" ref="I36:I53">H36-G36</f>
        <v>75338</v>
      </c>
    </row>
    <row r="37" spans="1:9" ht="13.5" thickBot="1">
      <c r="A37" s="98" t="s">
        <v>107</v>
      </c>
      <c r="B37" s="99" t="s">
        <v>106</v>
      </c>
      <c r="C37" s="100">
        <v>1.2</v>
      </c>
      <c r="D37" s="79">
        <v>75608</v>
      </c>
      <c r="E37" s="90">
        <v>1100</v>
      </c>
      <c r="F37" s="96">
        <v>0</v>
      </c>
      <c r="G37" s="89">
        <f aca="true" t="shared" si="4" ref="G37:G53">(D37-E37-F37)*18%</f>
        <v>13411.439999999999</v>
      </c>
      <c r="H37" s="89">
        <f aca="true" t="shared" si="5" ref="H37:H53">D37-E37-F37+G37</f>
        <v>87919.44</v>
      </c>
      <c r="I37" s="97">
        <f t="shared" si="3"/>
        <v>74508</v>
      </c>
    </row>
    <row r="38" spans="1:9" s="236" customFormat="1" ht="13.5" thickBot="1">
      <c r="A38" s="229" t="s">
        <v>5</v>
      </c>
      <c r="B38" s="230" t="s">
        <v>172</v>
      </c>
      <c r="C38" s="231">
        <v>2.7</v>
      </c>
      <c r="D38" s="79">
        <v>71228</v>
      </c>
      <c r="E38" s="232">
        <v>1100</v>
      </c>
      <c r="F38" s="233">
        <v>0</v>
      </c>
      <c r="G38" s="234">
        <f>(D38-E38-F38)*18%</f>
        <v>12623.039999999999</v>
      </c>
      <c r="H38" s="234">
        <f>D38-E38-F38+G38</f>
        <v>82751.04</v>
      </c>
      <c r="I38" s="235">
        <f>H38-G38</f>
        <v>70128</v>
      </c>
    </row>
    <row r="39" spans="1:9" ht="13.5" thickBot="1">
      <c r="A39" s="98" t="s">
        <v>5</v>
      </c>
      <c r="B39" s="102" t="s">
        <v>11</v>
      </c>
      <c r="C39" s="100">
        <v>8</v>
      </c>
      <c r="D39" s="79">
        <v>71928</v>
      </c>
      <c r="E39" s="90">
        <v>1100</v>
      </c>
      <c r="F39" s="96">
        <v>0</v>
      </c>
      <c r="G39" s="89">
        <f t="shared" si="4"/>
        <v>12749.039999999999</v>
      </c>
      <c r="H39" s="89">
        <f t="shared" si="5"/>
        <v>83577.04</v>
      </c>
      <c r="I39" s="97">
        <f t="shared" si="3"/>
        <v>70828</v>
      </c>
    </row>
    <row r="40" spans="1:9" ht="13.5" thickBot="1">
      <c r="A40" s="103" t="s">
        <v>5</v>
      </c>
      <c r="B40" s="102" t="s">
        <v>108</v>
      </c>
      <c r="C40" s="100">
        <v>8</v>
      </c>
      <c r="D40" s="79">
        <v>73248</v>
      </c>
      <c r="E40" s="90">
        <v>1100</v>
      </c>
      <c r="F40" s="96">
        <v>0</v>
      </c>
      <c r="G40" s="89">
        <f t="shared" si="4"/>
        <v>12986.64</v>
      </c>
      <c r="H40" s="89">
        <f t="shared" si="5"/>
        <v>85134.64</v>
      </c>
      <c r="I40" s="97">
        <f t="shared" si="3"/>
        <v>72148</v>
      </c>
    </row>
    <row r="41" spans="1:9" ht="13.5" thickBot="1">
      <c r="A41" s="103" t="s">
        <v>24</v>
      </c>
      <c r="B41" s="102" t="s">
        <v>89</v>
      </c>
      <c r="C41" s="100">
        <v>18</v>
      </c>
      <c r="D41" s="79">
        <v>72698</v>
      </c>
      <c r="E41" s="90">
        <v>1100</v>
      </c>
      <c r="F41" s="96">
        <v>0</v>
      </c>
      <c r="G41" s="89">
        <f t="shared" si="4"/>
        <v>12887.64</v>
      </c>
      <c r="H41" s="89">
        <f t="shared" si="5"/>
        <v>84485.64</v>
      </c>
      <c r="I41" s="97">
        <f t="shared" si="3"/>
        <v>71598</v>
      </c>
    </row>
    <row r="42" spans="1:9" ht="13.5" thickBot="1">
      <c r="A42" s="103" t="s">
        <v>9</v>
      </c>
      <c r="B42" s="102" t="s">
        <v>8</v>
      </c>
      <c r="C42" s="100">
        <v>1.2</v>
      </c>
      <c r="D42" s="79">
        <v>72878</v>
      </c>
      <c r="E42" s="90">
        <v>1100</v>
      </c>
      <c r="F42" s="96">
        <v>0</v>
      </c>
      <c r="G42" s="89">
        <f t="shared" si="4"/>
        <v>12920.039999999999</v>
      </c>
      <c r="H42" s="89">
        <f t="shared" si="5"/>
        <v>84698.04</v>
      </c>
      <c r="I42" s="97">
        <f t="shared" si="3"/>
        <v>71778</v>
      </c>
    </row>
    <row r="43" spans="1:9" ht="13.5" thickBot="1">
      <c r="A43" s="103" t="s">
        <v>71</v>
      </c>
      <c r="B43" s="102" t="s">
        <v>70</v>
      </c>
      <c r="C43" s="100">
        <v>0.35</v>
      </c>
      <c r="D43" s="79">
        <v>74584</v>
      </c>
      <c r="E43" s="90">
        <v>1100</v>
      </c>
      <c r="F43" s="96">
        <v>0</v>
      </c>
      <c r="G43" s="89">
        <f t="shared" si="4"/>
        <v>13227.119999999999</v>
      </c>
      <c r="H43" s="89">
        <f t="shared" si="5"/>
        <v>86711.12</v>
      </c>
      <c r="I43" s="97">
        <f t="shared" si="3"/>
        <v>73484</v>
      </c>
    </row>
    <row r="44" spans="1:9" ht="13.5" thickBot="1">
      <c r="A44" s="103" t="s">
        <v>10</v>
      </c>
      <c r="B44" s="102" t="s">
        <v>114</v>
      </c>
      <c r="C44" s="100">
        <v>0.28</v>
      </c>
      <c r="D44" s="79">
        <v>75681</v>
      </c>
      <c r="E44" s="90">
        <v>1100</v>
      </c>
      <c r="F44" s="96">
        <v>0</v>
      </c>
      <c r="G44" s="89">
        <f t="shared" si="4"/>
        <v>13424.58</v>
      </c>
      <c r="H44" s="89">
        <f t="shared" si="5"/>
        <v>88005.58</v>
      </c>
      <c r="I44" s="97">
        <f t="shared" si="3"/>
        <v>74581</v>
      </c>
    </row>
    <row r="45" spans="1:9" ht="13.5" thickBot="1">
      <c r="A45" s="103" t="s">
        <v>10</v>
      </c>
      <c r="B45" s="102" t="s">
        <v>112</v>
      </c>
      <c r="C45" s="100">
        <v>0.22</v>
      </c>
      <c r="D45" s="79">
        <v>75681</v>
      </c>
      <c r="E45" s="90">
        <v>1100</v>
      </c>
      <c r="F45" s="96">
        <v>0</v>
      </c>
      <c r="G45" s="89">
        <f t="shared" si="4"/>
        <v>13424.58</v>
      </c>
      <c r="H45" s="89">
        <f t="shared" si="5"/>
        <v>88005.58</v>
      </c>
      <c r="I45" s="97">
        <f t="shared" si="3"/>
        <v>74581</v>
      </c>
    </row>
    <row r="46" spans="1:9" ht="13.5" thickBot="1">
      <c r="A46" s="103" t="s">
        <v>33</v>
      </c>
      <c r="B46" s="102" t="s">
        <v>34</v>
      </c>
      <c r="C46" s="100">
        <v>0.43</v>
      </c>
      <c r="D46" s="79">
        <v>79241</v>
      </c>
      <c r="E46" s="90">
        <v>1100</v>
      </c>
      <c r="F46" s="96">
        <v>0</v>
      </c>
      <c r="G46" s="89">
        <f t="shared" si="4"/>
        <v>14065.38</v>
      </c>
      <c r="H46" s="89">
        <f t="shared" si="5"/>
        <v>92206.38</v>
      </c>
      <c r="I46" s="97">
        <f t="shared" si="3"/>
        <v>78141</v>
      </c>
    </row>
    <row r="47" spans="1:9" ht="13.5" thickBot="1">
      <c r="A47" s="103" t="s">
        <v>33</v>
      </c>
      <c r="B47" s="102" t="s">
        <v>93</v>
      </c>
      <c r="C47" s="100">
        <v>0.22</v>
      </c>
      <c r="D47" s="79">
        <v>80341</v>
      </c>
      <c r="E47" s="90">
        <v>1100</v>
      </c>
      <c r="F47" s="96">
        <v>0</v>
      </c>
      <c r="G47" s="89">
        <f t="shared" si="4"/>
        <v>14263.38</v>
      </c>
      <c r="H47" s="89">
        <f t="shared" si="5"/>
        <v>93504.38</v>
      </c>
      <c r="I47" s="97">
        <f t="shared" si="3"/>
        <v>79241</v>
      </c>
    </row>
    <row r="48" spans="1:9" ht="13.5" thickBot="1">
      <c r="A48" s="104" t="s">
        <v>33</v>
      </c>
      <c r="B48" s="99" t="s">
        <v>91</v>
      </c>
      <c r="C48" s="100"/>
      <c r="D48" s="79">
        <v>76561</v>
      </c>
      <c r="E48" s="90">
        <v>1100</v>
      </c>
      <c r="F48" s="96">
        <v>0</v>
      </c>
      <c r="G48" s="89">
        <f t="shared" si="4"/>
        <v>13582.98</v>
      </c>
      <c r="H48" s="89">
        <f t="shared" si="5"/>
        <v>89043.98</v>
      </c>
      <c r="I48" s="97">
        <f t="shared" si="3"/>
        <v>75461</v>
      </c>
    </row>
    <row r="49" spans="1:9" ht="13.5" thickBot="1">
      <c r="A49" s="104" t="s">
        <v>33</v>
      </c>
      <c r="B49" s="99" t="s">
        <v>111</v>
      </c>
      <c r="C49" s="100"/>
      <c r="D49" s="79">
        <v>77081</v>
      </c>
      <c r="E49" s="90">
        <v>1100</v>
      </c>
      <c r="F49" s="96">
        <v>0</v>
      </c>
      <c r="G49" s="89">
        <f t="shared" si="4"/>
        <v>13676.58</v>
      </c>
      <c r="H49" s="89">
        <f t="shared" si="5"/>
        <v>89657.58</v>
      </c>
      <c r="I49" s="97">
        <f t="shared" si="3"/>
        <v>75981</v>
      </c>
    </row>
    <row r="50" spans="1:9" ht="13.5" thickBot="1">
      <c r="A50" s="103" t="s">
        <v>2</v>
      </c>
      <c r="B50" s="102" t="s">
        <v>3</v>
      </c>
      <c r="C50" s="100" t="s">
        <v>27</v>
      </c>
      <c r="D50" s="79">
        <v>68881</v>
      </c>
      <c r="E50" s="90">
        <v>0</v>
      </c>
      <c r="F50" s="96">
        <v>0</v>
      </c>
      <c r="G50" s="89">
        <f t="shared" si="4"/>
        <v>12398.58</v>
      </c>
      <c r="H50" s="89">
        <f t="shared" si="5"/>
        <v>81279.58</v>
      </c>
      <c r="I50" s="97">
        <f t="shared" si="3"/>
        <v>68881</v>
      </c>
    </row>
    <row r="51" spans="1:9" ht="13.5" thickBot="1">
      <c r="A51" s="103" t="s">
        <v>2</v>
      </c>
      <c r="B51" s="102" t="s">
        <v>4</v>
      </c>
      <c r="C51" s="100" t="s">
        <v>27</v>
      </c>
      <c r="D51" s="79">
        <v>63441</v>
      </c>
      <c r="E51" s="90">
        <v>0</v>
      </c>
      <c r="F51" s="96">
        <v>0</v>
      </c>
      <c r="G51" s="89">
        <f t="shared" si="4"/>
        <v>11419.38</v>
      </c>
      <c r="H51" s="89">
        <f t="shared" si="5"/>
        <v>74860.38</v>
      </c>
      <c r="I51" s="97">
        <f t="shared" si="3"/>
        <v>63441.00000000001</v>
      </c>
    </row>
    <row r="52" spans="1:9" ht="13.5" thickBot="1">
      <c r="A52" s="104" t="s">
        <v>2</v>
      </c>
      <c r="B52" s="99" t="s">
        <v>13</v>
      </c>
      <c r="C52" s="100" t="s">
        <v>27</v>
      </c>
      <c r="D52" s="79">
        <v>65321</v>
      </c>
      <c r="E52" s="90">
        <v>0</v>
      </c>
      <c r="F52" s="96">
        <v>0</v>
      </c>
      <c r="G52" s="89">
        <f t="shared" si="4"/>
        <v>11757.779999999999</v>
      </c>
      <c r="H52" s="89">
        <f t="shared" si="5"/>
        <v>77078.78</v>
      </c>
      <c r="I52" s="97">
        <f t="shared" si="3"/>
        <v>65321</v>
      </c>
    </row>
    <row r="53" spans="1:9" ht="13.5" thickBot="1">
      <c r="A53" s="56" t="s">
        <v>2</v>
      </c>
      <c r="B53" s="57" t="s">
        <v>28</v>
      </c>
      <c r="C53" s="105" t="s">
        <v>27</v>
      </c>
      <c r="D53" s="80">
        <v>68124</v>
      </c>
      <c r="E53" s="91">
        <v>0</v>
      </c>
      <c r="F53" s="96">
        <v>0</v>
      </c>
      <c r="G53" s="89">
        <f t="shared" si="4"/>
        <v>12262.32</v>
      </c>
      <c r="H53" s="89">
        <f t="shared" si="5"/>
        <v>80386.32</v>
      </c>
      <c r="I53" s="97">
        <f t="shared" si="3"/>
        <v>68124</v>
      </c>
    </row>
    <row r="54" spans="2:8" ht="15" customHeight="1" thickBot="1">
      <c r="B54" s="107"/>
      <c r="D54" s="108"/>
      <c r="E54" s="108"/>
      <c r="F54" s="108"/>
      <c r="G54" s="108"/>
      <c r="H54" s="108"/>
    </row>
    <row r="55" spans="1:9" ht="13.5" thickBot="1">
      <c r="A55" s="276" t="s">
        <v>25</v>
      </c>
      <c r="B55" s="277"/>
      <c r="C55" s="277"/>
      <c r="D55" s="277"/>
      <c r="E55" s="277"/>
      <c r="F55" s="277"/>
      <c r="G55" s="277"/>
      <c r="H55" s="277"/>
      <c r="I55" s="278"/>
    </row>
    <row r="56" spans="1:9" ht="13.5" thickBot="1">
      <c r="A56" s="279" t="s">
        <v>14</v>
      </c>
      <c r="B56" s="280"/>
      <c r="C56" s="110" t="s">
        <v>7</v>
      </c>
      <c r="D56" s="111" t="s">
        <v>0</v>
      </c>
      <c r="E56" s="112" t="s">
        <v>15</v>
      </c>
      <c r="F56" s="113"/>
      <c r="G56" s="111" t="s">
        <v>167</v>
      </c>
      <c r="H56" s="114" t="s">
        <v>1</v>
      </c>
      <c r="I56" s="50" t="s">
        <v>69</v>
      </c>
    </row>
    <row r="57" spans="1:11" ht="13.5" thickBot="1">
      <c r="A57" s="115" t="s">
        <v>30</v>
      </c>
      <c r="B57" s="116" t="s">
        <v>80</v>
      </c>
      <c r="C57" s="95">
        <v>0.92</v>
      </c>
      <c r="D57" s="218">
        <v>71791</v>
      </c>
      <c r="E57" s="89">
        <v>1100</v>
      </c>
      <c r="F57" s="96">
        <v>0</v>
      </c>
      <c r="G57" s="89">
        <f aca="true" t="shared" si="6" ref="G57:G66">(D57-E57-F57)*18%</f>
        <v>12724.38</v>
      </c>
      <c r="H57" s="89">
        <f aca="true" t="shared" si="7" ref="H57:H66">D57-E57-F57+G57</f>
        <v>83415.38</v>
      </c>
      <c r="I57" s="97">
        <f aca="true" t="shared" si="8" ref="I57:I66">H57-G57</f>
        <v>70691</v>
      </c>
      <c r="K57" s="198"/>
    </row>
    <row r="58" spans="1:9" ht="13.5" thickBot="1">
      <c r="A58" s="117" t="s">
        <v>173</v>
      </c>
      <c r="B58" s="118" t="s">
        <v>170</v>
      </c>
      <c r="C58" s="100">
        <v>1.1</v>
      </c>
      <c r="D58" s="219">
        <v>71791</v>
      </c>
      <c r="E58" s="90">
        <v>1100</v>
      </c>
      <c r="F58" s="96">
        <v>0</v>
      </c>
      <c r="G58" s="89">
        <f t="shared" si="6"/>
        <v>12724.38</v>
      </c>
      <c r="H58" s="89">
        <f t="shared" si="7"/>
        <v>83415.38</v>
      </c>
      <c r="I58" s="97">
        <f>H58-G58</f>
        <v>70691</v>
      </c>
    </row>
    <row r="59" spans="1:9" ht="13.5" thickBot="1">
      <c r="A59" s="117" t="s">
        <v>30</v>
      </c>
      <c r="B59" s="118" t="s">
        <v>120</v>
      </c>
      <c r="C59" s="100">
        <v>2</v>
      </c>
      <c r="D59" s="219">
        <v>71791</v>
      </c>
      <c r="E59" s="90">
        <v>1100</v>
      </c>
      <c r="F59" s="96">
        <v>0</v>
      </c>
      <c r="G59" s="89">
        <f t="shared" si="6"/>
        <v>12724.38</v>
      </c>
      <c r="H59" s="89">
        <f t="shared" si="7"/>
        <v>83415.38</v>
      </c>
      <c r="I59" s="97">
        <f t="shared" si="8"/>
        <v>70691</v>
      </c>
    </row>
    <row r="60" spans="1:9" ht="13.5" thickBot="1">
      <c r="A60" s="117" t="s">
        <v>30</v>
      </c>
      <c r="B60" s="118" t="s">
        <v>169</v>
      </c>
      <c r="C60" s="100">
        <v>3</v>
      </c>
      <c r="D60" s="219">
        <v>72991</v>
      </c>
      <c r="E60" s="90">
        <v>1100</v>
      </c>
      <c r="F60" s="96">
        <v>0</v>
      </c>
      <c r="G60" s="89">
        <f t="shared" si="6"/>
        <v>12940.38</v>
      </c>
      <c r="H60" s="89">
        <f t="shared" si="7"/>
        <v>84831.38</v>
      </c>
      <c r="I60" s="97">
        <f t="shared" si="8"/>
        <v>71891</v>
      </c>
    </row>
    <row r="61" spans="1:9" ht="13.5" thickBot="1">
      <c r="A61" s="117" t="s">
        <v>74</v>
      </c>
      <c r="B61" s="118" t="s">
        <v>12</v>
      </c>
      <c r="C61" s="100">
        <v>4.2</v>
      </c>
      <c r="D61" s="219">
        <v>80378</v>
      </c>
      <c r="E61" s="90">
        <v>1100</v>
      </c>
      <c r="F61" s="96">
        <v>0</v>
      </c>
      <c r="G61" s="89">
        <f t="shared" si="6"/>
        <v>14270.039999999999</v>
      </c>
      <c r="H61" s="89">
        <f t="shared" si="7"/>
        <v>93548.04</v>
      </c>
      <c r="I61" s="97">
        <f t="shared" si="8"/>
        <v>79278</v>
      </c>
    </row>
    <row r="62" spans="1:9" ht="13.5" thickBot="1">
      <c r="A62" s="117" t="s">
        <v>36</v>
      </c>
      <c r="B62" s="118" t="s">
        <v>35</v>
      </c>
      <c r="C62" s="100">
        <v>6.5</v>
      </c>
      <c r="D62" s="219">
        <v>79568</v>
      </c>
      <c r="E62" s="90">
        <v>1100</v>
      </c>
      <c r="F62" s="96">
        <v>0</v>
      </c>
      <c r="G62" s="89">
        <f t="shared" si="6"/>
        <v>14124.24</v>
      </c>
      <c r="H62" s="89">
        <f t="shared" si="7"/>
        <v>92592.24</v>
      </c>
      <c r="I62" s="97">
        <f t="shared" si="8"/>
        <v>78468</v>
      </c>
    </row>
    <row r="63" spans="1:9" ht="13.5" thickBot="1">
      <c r="A63" s="117" t="s">
        <v>73</v>
      </c>
      <c r="B63" s="118" t="s">
        <v>72</v>
      </c>
      <c r="C63" s="100">
        <v>50</v>
      </c>
      <c r="D63" s="219">
        <v>81238</v>
      </c>
      <c r="E63" s="90">
        <v>1100</v>
      </c>
      <c r="F63" s="96">
        <v>0</v>
      </c>
      <c r="G63" s="89">
        <f t="shared" si="6"/>
        <v>14424.84</v>
      </c>
      <c r="H63" s="89">
        <f t="shared" si="7"/>
        <v>94562.84</v>
      </c>
      <c r="I63" s="97">
        <f t="shared" si="8"/>
        <v>80138</v>
      </c>
    </row>
    <row r="64" spans="1:9" ht="13.5" thickBot="1">
      <c r="A64" s="117" t="s">
        <v>2</v>
      </c>
      <c r="B64" s="118" t="s">
        <v>29</v>
      </c>
      <c r="C64" s="100" t="s">
        <v>27</v>
      </c>
      <c r="D64" s="219">
        <v>72821</v>
      </c>
      <c r="E64" s="90">
        <v>0</v>
      </c>
      <c r="F64" s="96">
        <v>0</v>
      </c>
      <c r="G64" s="89">
        <f t="shared" si="6"/>
        <v>13107.779999999999</v>
      </c>
      <c r="H64" s="89">
        <f t="shared" si="7"/>
        <v>85928.78</v>
      </c>
      <c r="I64" s="97">
        <f t="shared" si="8"/>
        <v>72821</v>
      </c>
    </row>
    <row r="65" spans="1:9" ht="13.5" thickBot="1">
      <c r="A65" s="117" t="s">
        <v>2</v>
      </c>
      <c r="B65" s="118" t="s">
        <v>31</v>
      </c>
      <c r="C65" s="100" t="s">
        <v>27</v>
      </c>
      <c r="D65" s="219">
        <v>72011</v>
      </c>
      <c r="E65" s="90">
        <v>0</v>
      </c>
      <c r="F65" s="96">
        <v>0</v>
      </c>
      <c r="G65" s="89">
        <f t="shared" si="6"/>
        <v>12961.98</v>
      </c>
      <c r="H65" s="89">
        <f t="shared" si="7"/>
        <v>84972.98</v>
      </c>
      <c r="I65" s="97">
        <f t="shared" si="8"/>
        <v>72011</v>
      </c>
    </row>
    <row r="66" spans="1:9" ht="12.75">
      <c r="A66" s="117" t="s">
        <v>2</v>
      </c>
      <c r="B66" s="118" t="s">
        <v>32</v>
      </c>
      <c r="C66" s="100" t="s">
        <v>27</v>
      </c>
      <c r="D66" s="219">
        <v>64234</v>
      </c>
      <c r="E66" s="90">
        <v>0</v>
      </c>
      <c r="F66" s="96">
        <v>0</v>
      </c>
      <c r="G66" s="89">
        <f t="shared" si="6"/>
        <v>11562.119999999999</v>
      </c>
      <c r="H66" s="89">
        <f t="shared" si="7"/>
        <v>75796.12</v>
      </c>
      <c r="I66" s="97">
        <f t="shared" si="8"/>
        <v>64234</v>
      </c>
    </row>
    <row r="67" spans="1:9" ht="13.5" thickBot="1">
      <c r="A67" s="56"/>
      <c r="B67" s="119"/>
      <c r="C67" s="119"/>
      <c r="D67" s="119"/>
      <c r="E67" s="119"/>
      <c r="F67" s="119"/>
      <c r="G67" s="119"/>
      <c r="H67" s="119"/>
      <c r="I67" s="120"/>
    </row>
    <row r="68" spans="1:9" s="121" customFormat="1" ht="16.5">
      <c r="A68" s="23" t="s">
        <v>75</v>
      </c>
      <c r="B68" s="106"/>
      <c r="C68" s="106"/>
      <c r="D68" s="106"/>
      <c r="E68" s="106"/>
      <c r="F68" s="106"/>
      <c r="G68" s="106"/>
      <c r="H68" s="106"/>
      <c r="I68" s="106"/>
    </row>
    <row r="69" ht="12.75">
      <c r="I69" s="121"/>
    </row>
    <row r="70" spans="1:8" ht="12.75">
      <c r="A70" s="121"/>
      <c r="B70" s="46"/>
      <c r="C70" s="46"/>
      <c r="D70" s="46"/>
      <c r="E70" s="46"/>
      <c r="F70" s="46"/>
      <c r="G70" s="46"/>
      <c r="H70" s="46"/>
    </row>
    <row r="71" spans="1:8" ht="12.75">
      <c r="A71" s="199"/>
      <c r="B71" s="199"/>
      <c r="C71" s="199"/>
      <c r="D71" s="199"/>
      <c r="E71" s="199"/>
      <c r="F71" s="199"/>
      <c r="G71" s="199"/>
      <c r="H71" s="199"/>
    </row>
    <row r="72" spans="1:8" ht="12.75">
      <c r="A72" s="287"/>
      <c r="B72" s="287"/>
      <c r="C72" s="84"/>
      <c r="D72" s="84"/>
      <c r="E72" s="84"/>
      <c r="F72" s="84"/>
      <c r="G72" s="84"/>
      <c r="H72" s="84"/>
    </row>
    <row r="73" spans="1:8" ht="12.75">
      <c r="A73" s="200"/>
      <c r="B73" s="201"/>
      <c r="C73" s="189"/>
      <c r="D73" s="190"/>
      <c r="E73" s="190"/>
      <c r="F73" s="190"/>
      <c r="G73" s="194"/>
      <c r="H73" s="194"/>
    </row>
    <row r="74" spans="1:8" ht="12.75">
      <c r="A74" s="200"/>
      <c r="B74" s="201"/>
      <c r="C74" s="189"/>
      <c r="D74" s="190"/>
      <c r="E74" s="190"/>
      <c r="F74" s="190"/>
      <c r="G74" s="194"/>
      <c r="H74" s="194"/>
    </row>
    <row r="75" spans="1:8" ht="12.75">
      <c r="A75" s="199"/>
      <c r="B75" s="199"/>
      <c r="C75" s="199"/>
      <c r="D75" s="199"/>
      <c r="E75" s="199"/>
      <c r="F75" s="199"/>
      <c r="G75" s="199"/>
      <c r="H75" s="199"/>
    </row>
  </sheetData>
  <sheetProtection/>
  <mergeCells count="13">
    <mergeCell ref="A72:B72"/>
    <mergeCell ref="A3:H3"/>
    <mergeCell ref="A4:H4"/>
    <mergeCell ref="A5:H5"/>
    <mergeCell ref="A6:H6"/>
    <mergeCell ref="A10:B10"/>
    <mergeCell ref="A56:B56"/>
    <mergeCell ref="A1:H1"/>
    <mergeCell ref="A35:B35"/>
    <mergeCell ref="A55:I55"/>
    <mergeCell ref="A34:I34"/>
    <mergeCell ref="A8:I8"/>
    <mergeCell ref="A9:I9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ignoredErrors>
    <ignoredError sqref="B36 B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Windows</dc:creator>
  <cp:keywords/>
  <dc:description/>
  <cp:lastModifiedBy>Ashok</cp:lastModifiedBy>
  <cp:lastPrinted>2019-05-03T07:45:37Z</cp:lastPrinted>
  <dcterms:created xsi:type="dcterms:W3CDTF">2010-07-16T02:24:36Z</dcterms:created>
  <dcterms:modified xsi:type="dcterms:W3CDTF">2020-01-01T16:53:06Z</dcterms:modified>
  <cp:category/>
  <cp:version/>
  <cp:contentType/>
  <cp:contentStatus/>
</cp:coreProperties>
</file>